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9EA149C7-75F8-4370-B536-EDAAA4002D58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C43" i="4" s="1"/>
  <c r="AB43" i="4"/>
  <c r="AA32" i="4"/>
  <c r="AA31" i="4"/>
  <c r="AB31" i="4"/>
  <c r="AC31" i="4"/>
  <c r="AA20" i="4"/>
  <c r="AA19" i="4"/>
  <c r="AB19" i="4"/>
  <c r="AC19" i="4"/>
  <c r="L44" i="4"/>
  <c r="L43" i="4"/>
  <c r="M43" i="4"/>
  <c r="N43" i="4" s="1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C19" i="14" s="1"/>
  <c r="AB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 s="1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 s="1"/>
  <c r="L32" i="12"/>
  <c r="L31" i="12"/>
  <c r="M31" i="12"/>
  <c r="N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 s="1"/>
  <c r="AA20" i="7"/>
  <c r="AA19" i="7"/>
  <c r="AB19" i="7"/>
  <c r="AC19" i="7" s="1"/>
  <c r="L44" i="7"/>
  <c r="L43" i="7"/>
  <c r="M43" i="7"/>
  <c r="N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C30" i="17" l="1"/>
  <c r="AP41" i="17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Q41" i="7" s="1"/>
  <c r="AA41" i="7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J32" i="7"/>
  <c r="H32" i="7"/>
  <c r="F32" i="7"/>
  <c r="D32" i="7"/>
  <c r="B32" i="7"/>
  <c r="J20" i="7"/>
  <c r="H20" i="7"/>
  <c r="F20" i="7"/>
  <c r="D20" i="7"/>
  <c r="B20" i="7"/>
  <c r="AC41" i="7" l="1"/>
  <c r="AR27" i="16"/>
  <c r="AC30" i="9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29" i="9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<sst xmlns="http://schemas.openxmlformats.org/spreadsheetml/2006/main" count="3300" uniqueCount="40">
  <si>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</si>
  <si>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</si>
  <si>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</si>
  <si>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</si>
  <si>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</si>
  <si>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</si>
  <si>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</si>
  <si>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</si>
  <si>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</si>
  <si>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</si>
  <si>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</si>
  <si>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</si>
  <si>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</si>
  <si>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</si>
  <si>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</si>
  <si>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</si>
  <si>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</si>
  <si>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</si>
  <si>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</si>
  <si>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</si>
  <si>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</si>
  <si>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</si>
  <si>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</si>
  <si>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</si>
  <si>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</si>
  <si>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</si>
  <si>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</si>
  <si>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</si>
  <si>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</si>
  <si>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</si>
  <si>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</si>
  <si>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</si>
  <si>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</si>
  <si>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</si>
  <si>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</si>
  <si>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</si>
  <si>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</si>
  <si>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</si>
  <si>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</si>
  <si>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2017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</si>
</sst>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8741040</v>
      </c>
      <c r="C15" s="2"/>
      <c r="D15" s="2">
        <v>3230160.0000000005</v>
      </c>
      <c r="E15" s="2"/>
      <c r="F15" s="2">
        <v>0</v>
      </c>
      <c r="G15" s="2"/>
      <c r="H15" s="2">
        <v>20906570.000000007</v>
      </c>
      <c r="I15" s="2"/>
      <c r="J15" s="2"/>
      <c r="K15" s="2"/>
      <c r="L15" s="1">
        <f>B15+D15+F15+H15+J15</f>
        <v>32877770.000000007</v>
      </c>
      <c r="M15" s="13">
        <f>C15+E15+G15+I15+K15</f>
        <v>0</v>
      </c>
      <c r="N15" s="14">
        <f>L15+M15</f>
        <v>32877770.000000007</v>
      </c>
      <c r="P15" s="3" t="s">
        <v>12</v>
      </c>
      <c r="Q15" s="2">
        <v>1544</v>
      </c>
      <c r="R15" s="2">
        <v>0</v>
      </c>
      <c r="S15" s="2">
        <v>1086</v>
      </c>
      <c r="T15" s="2">
        <v>0</v>
      </c>
      <c r="U15" s="2">
        <v>200</v>
      </c>
      <c r="V15" s="2">
        <v>0</v>
      </c>
      <c r="W15" s="2">
        <v>5154</v>
      </c>
      <c r="X15" s="2">
        <v>0</v>
      </c>
      <c r="Y15" s="2">
        <v>0</v>
      </c>
      <c r="Z15" s="2">
        <v>0</v>
      </c>
      <c r="AA15" s="1">
        <f>Q15+S15+U15+W15+Y15</f>
        <v>7984</v>
      </c>
      <c r="AB15" s="13">
        <f>R15+T15+V15+X15+Z15</f>
        <v>0</v>
      </c>
      <c r="AC15" s="14">
        <f>AA15+AB15</f>
        <v>7984</v>
      </c>
      <c r="AE15" s="3" t="s">
        <v>12</v>
      </c>
      <c r="AF15" s="2">
        <f>IFERROR(B15/Q15, "N.A.")</f>
        <v>5661.2953367875643</v>
      </c>
      <c r="AG15" s="2" t="str">
        <f t="shared" ref="AG15:AP19" si="0">IFERROR(C15/R15, "N.A.")</f>
        <v>N.A.</v>
      </c>
      <c r="AH15" s="2">
        <f t="shared" si="0"/>
        <v>2974.3646408839782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4056.3775708187832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4117.9571643286581</v>
      </c>
      <c r="AQ15" s="13" t="str">
        <f t="shared" ref="AQ15" si="1">IFERROR(M15/AB15, "N.A.")</f>
        <v>N.A.</v>
      </c>
      <c r="AR15" s="14">
        <f t="shared" ref="AR15" si="2">IFERROR(N15/AC15, "N.A.")</f>
        <v>4117.9571643286581</v>
      </c>
    </row>
    <row r="16" spans="1:44" ht="15" customHeight="1" thickBot="1" x14ac:dyDescent="0.3">
      <c r="A16" s="3" t="s">
        <v>13</v>
      </c>
      <c r="B16" s="2">
        <v>7273470</v>
      </c>
      <c r="C16" s="2">
        <v>580000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7273470</v>
      </c>
      <c r="M16" s="13">
        <f t="shared" ref="M16:M18" si="4">C16+E16+G16+I16+K16</f>
        <v>580000</v>
      </c>
      <c r="N16" s="14">
        <f t="shared" ref="N16:N18" si="5">L16+M16</f>
        <v>7853470</v>
      </c>
      <c r="P16" s="3" t="s">
        <v>13</v>
      </c>
      <c r="Q16" s="2">
        <v>2253</v>
      </c>
      <c r="R16" s="2">
        <v>145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2253</v>
      </c>
      <c r="AB16" s="13">
        <f t="shared" ref="AB16:AB18" si="7">R16+T16+V16+X16+Z16</f>
        <v>145</v>
      </c>
      <c r="AC16" s="14">
        <f t="shared" ref="AC16:AC18" si="8">AA16+AB16</f>
        <v>2398</v>
      </c>
      <c r="AE16" s="3" t="s">
        <v>13</v>
      </c>
      <c r="AF16" s="2">
        <f t="shared" ref="AF16:AF19" si="9">IFERROR(B16/Q16, "N.A.")</f>
        <v>3228.3488681757658</v>
      </c>
      <c r="AG16" s="2">
        <f t="shared" si="0"/>
        <v>4000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3228.3488681757658</v>
      </c>
      <c r="AQ16" s="13">
        <f t="shared" ref="AQ16:AQ18" si="11">IFERROR(M16/AB16, "N.A.")</f>
        <v>4000</v>
      </c>
      <c r="AR16" s="14">
        <f t="shared" ref="AR16:AR18" si="12">IFERROR(N16/AC16, "N.A.")</f>
        <v>3275.0083402835699</v>
      </c>
    </row>
    <row r="17" spans="1:44" ht="15" customHeight="1" thickBot="1" x14ac:dyDescent="0.3">
      <c r="A17" s="3" t="s">
        <v>14</v>
      </c>
      <c r="B17" s="2">
        <v>20762059.999999996</v>
      </c>
      <c r="C17" s="2">
        <v>138249155.00000003</v>
      </c>
      <c r="D17" s="2">
        <v>12641060.000000002</v>
      </c>
      <c r="E17" s="2"/>
      <c r="F17" s="2"/>
      <c r="G17" s="2">
        <v>6848400.0000000009</v>
      </c>
      <c r="H17" s="2"/>
      <c r="I17" s="2">
        <v>17102810</v>
      </c>
      <c r="J17" s="2">
        <v>0</v>
      </c>
      <c r="K17" s="2"/>
      <c r="L17" s="1">
        <f t="shared" si="3"/>
        <v>33403120</v>
      </c>
      <c r="M17" s="13">
        <f t="shared" si="4"/>
        <v>162200365.00000003</v>
      </c>
      <c r="N17" s="14">
        <f t="shared" si="5"/>
        <v>195603485.00000003</v>
      </c>
      <c r="P17" s="3" t="s">
        <v>14</v>
      </c>
      <c r="Q17" s="2">
        <v>4746</v>
      </c>
      <c r="R17" s="2">
        <v>23847</v>
      </c>
      <c r="S17" s="2">
        <v>3023</v>
      </c>
      <c r="T17" s="2">
        <v>0</v>
      </c>
      <c r="U17" s="2">
        <v>0</v>
      </c>
      <c r="V17" s="2">
        <v>1505</v>
      </c>
      <c r="W17" s="2">
        <v>0</v>
      </c>
      <c r="X17" s="2">
        <v>2276</v>
      </c>
      <c r="Y17" s="2">
        <v>225</v>
      </c>
      <c r="Z17" s="2">
        <v>0</v>
      </c>
      <c r="AA17" s="1">
        <f t="shared" si="6"/>
        <v>7994</v>
      </c>
      <c r="AB17" s="13">
        <f t="shared" si="7"/>
        <v>27628</v>
      </c>
      <c r="AC17" s="14">
        <f t="shared" si="8"/>
        <v>35622</v>
      </c>
      <c r="AE17" s="3" t="s">
        <v>14</v>
      </c>
      <c r="AF17" s="2">
        <f t="shared" si="9"/>
        <v>4374.643910661609</v>
      </c>
      <c r="AG17" s="2">
        <f t="shared" si="0"/>
        <v>5797.3394976307309</v>
      </c>
      <c r="AH17" s="2">
        <f t="shared" si="0"/>
        <v>4181.627522328813</v>
      </c>
      <c r="AI17" s="2" t="str">
        <f t="shared" si="0"/>
        <v>N.A.</v>
      </c>
      <c r="AJ17" s="2" t="str">
        <f t="shared" si="0"/>
        <v>N.A.</v>
      </c>
      <c r="AK17" s="2">
        <f t="shared" si="0"/>
        <v>4550.431893687708</v>
      </c>
      <c r="AL17" s="2" t="str">
        <f t="shared" si="0"/>
        <v>N.A.</v>
      </c>
      <c r="AM17" s="2">
        <f t="shared" si="0"/>
        <v>7514.4156414762738</v>
      </c>
      <c r="AN17" s="2">
        <f t="shared" si="0"/>
        <v>0</v>
      </c>
      <c r="AO17" s="2" t="str">
        <f t="shared" si="0"/>
        <v>N.A.</v>
      </c>
      <c r="AP17" s="15">
        <f t="shared" si="10"/>
        <v>4178.5238929196894</v>
      </c>
      <c r="AQ17" s="13">
        <f t="shared" si="11"/>
        <v>5870.8688649196474</v>
      </c>
      <c r="AR17" s="14">
        <f t="shared" si="12"/>
        <v>5491.0865476391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561150</v>
      </c>
      <c r="I18" s="2"/>
      <c r="J18" s="2"/>
      <c r="K18" s="2"/>
      <c r="L18" s="1">
        <f t="shared" si="3"/>
        <v>561150</v>
      </c>
      <c r="M18" s="13">
        <f t="shared" si="4"/>
        <v>0</v>
      </c>
      <c r="N18" s="14">
        <f t="shared" si="5"/>
        <v>561150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690</v>
      </c>
      <c r="X18" s="2">
        <v>0</v>
      </c>
      <c r="Y18" s="2">
        <v>0</v>
      </c>
      <c r="Z18" s="2">
        <v>0</v>
      </c>
      <c r="AA18" s="1">
        <f t="shared" si="6"/>
        <v>690</v>
      </c>
      <c r="AB18" s="13">
        <f t="shared" si="7"/>
        <v>0</v>
      </c>
      <c r="AC18" s="17">
        <f t="shared" si="8"/>
        <v>690</v>
      </c>
      <c r="AE18" s="3" t="s">
        <v>15</v>
      </c>
      <c r="AF18" s="2" t="str">
        <f t="shared" si="9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813.26086956521738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813.26086956521738</v>
      </c>
      <c r="AQ18" s="13" t="str">
        <f t="shared" si="11"/>
        <v>N.A.</v>
      </c>
      <c r="AR18" s="14">
        <f t="shared" si="12"/>
        <v>813.26086956521738</v>
      </c>
    </row>
    <row r="19" spans="1:44" ht="15" customHeight="1" thickBot="1" x14ac:dyDescent="0.3">
      <c r="A19" s="4" t="s">
        <v>16</v>
      </c>
      <c r="B19" s="2">
        <v>36776569.999999985</v>
      </c>
      <c r="C19" s="2">
        <v>138829155</v>
      </c>
      <c r="D19" s="2">
        <v>15871219.999999996</v>
      </c>
      <c r="E19" s="2"/>
      <c r="F19" s="2">
        <v>0</v>
      </c>
      <c r="G19" s="2">
        <v>6848400.0000000009</v>
      </c>
      <c r="H19" s="2">
        <v>21467720</v>
      </c>
      <c r="I19" s="2">
        <v>17102810</v>
      </c>
      <c r="J19" s="2">
        <v>0</v>
      </c>
      <c r="K19" s="2"/>
      <c r="L19" s="1">
        <f t="shared" ref="L19" si="13">B19+D19+F19+H19+J19</f>
        <v>74115509.999999985</v>
      </c>
      <c r="M19" s="13">
        <f t="shared" ref="M19" si="14">C19+E19+G19+I19+K19</f>
        <v>162780365</v>
      </c>
      <c r="N19" s="17">
        <f t="shared" ref="N19" si="15">L19+M19</f>
        <v>236895875</v>
      </c>
      <c r="P19" s="4" t="s">
        <v>16</v>
      </c>
      <c r="Q19" s="2">
        <v>8543</v>
      </c>
      <c r="R19" s="2">
        <v>23992</v>
      </c>
      <c r="S19" s="2">
        <v>4109</v>
      </c>
      <c r="T19" s="2">
        <v>0</v>
      </c>
      <c r="U19" s="2">
        <v>200</v>
      </c>
      <c r="V19" s="2">
        <v>1505</v>
      </c>
      <c r="W19" s="2">
        <v>5844</v>
      </c>
      <c r="X19" s="2">
        <v>2276</v>
      </c>
      <c r="Y19" s="2">
        <v>225</v>
      </c>
      <c r="Z19" s="2">
        <v>0</v>
      </c>
      <c r="AA19" s="1">
        <f t="shared" ref="AA19" si="16">Q19+S19+U19+W19+Y19</f>
        <v>18921</v>
      </c>
      <c r="AB19" s="13">
        <f t="shared" ref="AB19" si="17">R19+T19+V19+X19+Z19</f>
        <v>27773</v>
      </c>
      <c r="AC19" s="14">
        <f t="shared" ref="AC19" si="18">AA19+AB19</f>
        <v>46694</v>
      </c>
      <c r="AE19" s="4" t="s">
        <v>16</v>
      </c>
      <c r="AF19" s="2">
        <f t="shared" si="9"/>
        <v>4304.8776776308068</v>
      </c>
      <c r="AG19" s="2">
        <f t="shared" si="0"/>
        <v>5786.4769506502171</v>
      </c>
      <c r="AH19" s="2">
        <f t="shared" si="0"/>
        <v>3862.5504989048422</v>
      </c>
      <c r="AI19" s="2" t="str">
        <f t="shared" si="0"/>
        <v>N.A.</v>
      </c>
      <c r="AJ19" s="2">
        <f t="shared" si="0"/>
        <v>0</v>
      </c>
      <c r="AK19" s="2">
        <f t="shared" si="0"/>
        <v>4550.431893687708</v>
      </c>
      <c r="AL19" s="2">
        <f t="shared" si="0"/>
        <v>3673.4633812457223</v>
      </c>
      <c r="AM19" s="2">
        <f t="shared" si="0"/>
        <v>7514.4156414762738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3917.1032186459483</v>
      </c>
      <c r="AQ19" s="13">
        <f t="shared" ref="AQ19" si="20">IFERROR(M19/AB19, "N.A.")</f>
        <v>5861.101249414899</v>
      </c>
      <c r="AR19" s="14">
        <f t="shared" ref="AR19" si="21">IFERROR(N19/AC19, "N.A.")</f>
        <v>5073.3686340857494</v>
      </c>
    </row>
    <row r="20" spans="1:44" ht="15" customHeight="1" thickBot="1" x14ac:dyDescent="0.3">
      <c r="A20" s="5" t="s">
        <v>0</v>
      </c>
      <c r="B20" s="24">
        <f>B19+C19</f>
        <v>175605725</v>
      </c>
      <c r="C20" s="26"/>
      <c r="D20" s="24">
        <f>D19+E19</f>
        <v>15871219.999999996</v>
      </c>
      <c r="E20" s="26"/>
      <c r="F20" s="24">
        <f>F19+G19</f>
        <v>6848400.0000000009</v>
      </c>
      <c r="G20" s="26"/>
      <c r="H20" s="24">
        <f>H19+I19</f>
        <v>38570530</v>
      </c>
      <c r="I20" s="26"/>
      <c r="J20" s="24">
        <f>J19+K19</f>
        <v>0</v>
      </c>
      <c r="K20" s="26"/>
      <c r="L20" s="24">
        <f>L19+M19</f>
        <v>236895875</v>
      </c>
      <c r="M20" s="25"/>
      <c r="N20" s="18">
        <f>B20+D20+F20+H20+J20</f>
        <v>236895875</v>
      </c>
      <c r="P20" s="5" t="s">
        <v>0</v>
      </c>
      <c r="Q20" s="24">
        <f>Q19+R19</f>
        <v>32535</v>
      </c>
      <c r="R20" s="26"/>
      <c r="S20" s="24">
        <f>S19+T19</f>
        <v>4109</v>
      </c>
      <c r="T20" s="26"/>
      <c r="U20" s="24">
        <f>U19+V19</f>
        <v>1705</v>
      </c>
      <c r="V20" s="26"/>
      <c r="W20" s="24">
        <f>W19+X19</f>
        <v>8120</v>
      </c>
      <c r="X20" s="26"/>
      <c r="Y20" s="24">
        <f>Y19+Z19</f>
        <v>225</v>
      </c>
      <c r="Z20" s="26"/>
      <c r="AA20" s="24">
        <f>AA19+AB19</f>
        <v>46694</v>
      </c>
      <c r="AB20" s="26"/>
      <c r="AC20" s="19">
        <f>Q20+S20+U20+W20+Y20</f>
        <v>46694</v>
      </c>
      <c r="AE20" s="5" t="s">
        <v>0</v>
      </c>
      <c r="AF20" s="27">
        <f>IFERROR(B20/Q20,"N.A.")</f>
        <v>5397.4404487475031</v>
      </c>
      <c r="AG20" s="28"/>
      <c r="AH20" s="27">
        <f>IFERROR(D20/S20,"N.A.")</f>
        <v>3862.5504989048422</v>
      </c>
      <c r="AI20" s="28"/>
      <c r="AJ20" s="27">
        <f>IFERROR(F20/U20,"N.A.")</f>
        <v>4016.6568914956019</v>
      </c>
      <c r="AK20" s="28"/>
      <c r="AL20" s="27">
        <f>IFERROR(H20/W20,"N.A.")</f>
        <v>4750.0652709359601</v>
      </c>
      <c r="AM20" s="28"/>
      <c r="AN20" s="27">
        <f>IFERROR(J20/Y20,"N.A.")</f>
        <v>0</v>
      </c>
      <c r="AO20" s="28"/>
      <c r="AP20" s="27">
        <f>IFERROR(L20/AA20,"N.A.")</f>
        <v>5073.3686340857494</v>
      </c>
      <c r="AQ20" s="28"/>
      <c r="AR20" s="16">
        <f>IFERROR(N20/AC20, "N.A.")</f>
        <v>5073.3686340857494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8741040</v>
      </c>
      <c r="C27" s="2"/>
      <c r="D27" s="2">
        <v>3230160.0000000005</v>
      </c>
      <c r="E27" s="2"/>
      <c r="F27" s="2">
        <v>0</v>
      </c>
      <c r="G27" s="2"/>
      <c r="H27" s="2">
        <v>13983600</v>
      </c>
      <c r="I27" s="2"/>
      <c r="J27" s="2"/>
      <c r="K27" s="2"/>
      <c r="L27" s="1">
        <f>B27+D27+F27+H27+J27</f>
        <v>25954800</v>
      </c>
      <c r="M27" s="13">
        <f>C27+E27+G27+I27+K27</f>
        <v>0</v>
      </c>
      <c r="N27" s="14">
        <f>L27+M27</f>
        <v>25954800</v>
      </c>
      <c r="P27" s="3" t="s">
        <v>12</v>
      </c>
      <c r="Q27" s="2">
        <v>1344</v>
      </c>
      <c r="R27" s="2">
        <v>0</v>
      </c>
      <c r="S27" s="2">
        <v>1086</v>
      </c>
      <c r="T27" s="2">
        <v>0</v>
      </c>
      <c r="U27" s="2">
        <v>200</v>
      </c>
      <c r="V27" s="2">
        <v>0</v>
      </c>
      <c r="W27" s="2">
        <v>3232</v>
      </c>
      <c r="X27" s="2">
        <v>0</v>
      </c>
      <c r="Y27" s="2">
        <v>0</v>
      </c>
      <c r="Z27" s="2">
        <v>0</v>
      </c>
      <c r="AA27" s="1">
        <f>Q27+S27+U27+W27+Y27</f>
        <v>5862</v>
      </c>
      <c r="AB27" s="13">
        <f>R27+T27+V27+X27+Z27</f>
        <v>0</v>
      </c>
      <c r="AC27" s="14">
        <f>AA27+AB27</f>
        <v>5862</v>
      </c>
      <c r="AE27" s="3" t="s">
        <v>12</v>
      </c>
      <c r="AF27" s="2">
        <f>IFERROR(B27/Q27, "N.A.")</f>
        <v>6503.75</v>
      </c>
      <c r="AG27" s="2" t="str">
        <f t="shared" ref="AG27:AG31" si="22">IFERROR(C27/R27, "N.A.")</f>
        <v>N.A.</v>
      </c>
      <c r="AH27" s="2">
        <f t="shared" ref="AH27:AH31" si="23">IFERROR(D27/S27, "N.A.")</f>
        <v>2974.3646408839782</v>
      </c>
      <c r="AI27" s="2" t="str">
        <f t="shared" ref="AI27:AI31" si="24">IFERROR(E27/T27, "N.A.")</f>
        <v>N.A.</v>
      </c>
      <c r="AJ27" s="2">
        <f t="shared" ref="AJ27:AJ31" si="25">IFERROR(F27/U27, "N.A.")</f>
        <v>0</v>
      </c>
      <c r="AK27" s="2" t="str">
        <f t="shared" ref="AK27:AK31" si="26">IFERROR(G27/V27, "N.A.")</f>
        <v>N.A.</v>
      </c>
      <c r="AL27" s="2">
        <f t="shared" ref="AL27:AL31" si="27">IFERROR(H27/W27, "N.A.")</f>
        <v>4326.6089108910892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4427.6356192425792</v>
      </c>
      <c r="AQ27" s="13" t="str">
        <f t="shared" ref="AQ27:AQ30" si="32">IFERROR(M27/AB27, "N.A.")</f>
        <v>N.A.</v>
      </c>
      <c r="AR27" s="14">
        <f t="shared" ref="AR27:AR30" si="33">IFERROR(N27/AC27, "N.A.")</f>
        <v>4427.6356192425792</v>
      </c>
    </row>
    <row r="28" spans="1:44" ht="15" customHeight="1" thickBot="1" x14ac:dyDescent="0.3">
      <c r="A28" s="3" t="s">
        <v>13</v>
      </c>
      <c r="B28" s="2">
        <v>1276670</v>
      </c>
      <c r="C28" s="2">
        <v>580000</v>
      </c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1276670</v>
      </c>
      <c r="M28" s="13">
        <f t="shared" ref="M28:M30" si="35">C28+E28+G28+I28+K28</f>
        <v>580000</v>
      </c>
      <c r="N28" s="14">
        <f t="shared" ref="N28:N30" si="36">L28+M28</f>
        <v>1856670</v>
      </c>
      <c r="P28" s="3" t="s">
        <v>13</v>
      </c>
      <c r="Q28" s="2">
        <v>661</v>
      </c>
      <c r="R28" s="2">
        <v>145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661</v>
      </c>
      <c r="AB28" s="13">
        <f t="shared" ref="AB28:AB30" si="38">R28+T28+V28+X28+Z28</f>
        <v>145</v>
      </c>
      <c r="AC28" s="14">
        <f t="shared" ref="AC28:AC30" si="39">AA28+AB28</f>
        <v>806</v>
      </c>
      <c r="AE28" s="3" t="s">
        <v>13</v>
      </c>
      <c r="AF28" s="2">
        <f t="shared" ref="AF28:AF31" si="40">IFERROR(B28/Q28, "N.A.")</f>
        <v>1931.4220877458397</v>
      </c>
      <c r="AG28" s="2">
        <f t="shared" si="22"/>
        <v>4000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1931.4220877458397</v>
      </c>
      <c r="AQ28" s="13">
        <f t="shared" si="32"/>
        <v>4000</v>
      </c>
      <c r="AR28" s="14">
        <f t="shared" si="33"/>
        <v>2303.5607940446648</v>
      </c>
    </row>
    <row r="29" spans="1:44" ht="15" customHeight="1" thickBot="1" x14ac:dyDescent="0.3">
      <c r="A29" s="3" t="s">
        <v>14</v>
      </c>
      <c r="B29" s="2">
        <v>9134150.0000000019</v>
      </c>
      <c r="C29" s="2">
        <v>98564130.00000003</v>
      </c>
      <c r="D29" s="2">
        <v>8784820</v>
      </c>
      <c r="E29" s="2"/>
      <c r="F29" s="2"/>
      <c r="G29" s="2">
        <v>2789400</v>
      </c>
      <c r="H29" s="2"/>
      <c r="I29" s="2">
        <v>7946399.9999999991</v>
      </c>
      <c r="J29" s="2">
        <v>0</v>
      </c>
      <c r="K29" s="2"/>
      <c r="L29" s="1">
        <f t="shared" si="34"/>
        <v>17918970</v>
      </c>
      <c r="M29" s="13">
        <f t="shared" si="35"/>
        <v>109299930.00000003</v>
      </c>
      <c r="N29" s="14">
        <f t="shared" si="36"/>
        <v>127218900.00000003</v>
      </c>
      <c r="P29" s="3" t="s">
        <v>14</v>
      </c>
      <c r="Q29" s="2">
        <v>2120</v>
      </c>
      <c r="R29" s="2">
        <v>15519</v>
      </c>
      <c r="S29" s="2">
        <v>2351</v>
      </c>
      <c r="T29" s="2">
        <v>0</v>
      </c>
      <c r="U29" s="2">
        <v>0</v>
      </c>
      <c r="V29" s="2">
        <v>855</v>
      </c>
      <c r="W29" s="2">
        <v>0</v>
      </c>
      <c r="X29" s="2">
        <v>861</v>
      </c>
      <c r="Y29" s="2">
        <v>225</v>
      </c>
      <c r="Z29" s="2">
        <v>0</v>
      </c>
      <c r="AA29" s="1">
        <f t="shared" si="37"/>
        <v>4696</v>
      </c>
      <c r="AB29" s="13">
        <f t="shared" si="38"/>
        <v>17235</v>
      </c>
      <c r="AC29" s="14">
        <f t="shared" si="39"/>
        <v>21931</v>
      </c>
      <c r="AE29" s="3" t="s">
        <v>14</v>
      </c>
      <c r="AF29" s="2">
        <f t="shared" si="40"/>
        <v>4308.5613207547176</v>
      </c>
      <c r="AG29" s="2">
        <f t="shared" si="22"/>
        <v>6351.1907983761857</v>
      </c>
      <c r="AH29" s="2">
        <f t="shared" si="23"/>
        <v>3736.6312207571245</v>
      </c>
      <c r="AI29" s="2" t="str">
        <f t="shared" si="24"/>
        <v>N.A.</v>
      </c>
      <c r="AJ29" s="2" t="str">
        <f t="shared" si="25"/>
        <v>N.A.</v>
      </c>
      <c r="AK29" s="2">
        <f t="shared" si="26"/>
        <v>3262.4561403508774</v>
      </c>
      <c r="AL29" s="2" t="str">
        <f t="shared" si="27"/>
        <v>N.A.</v>
      </c>
      <c r="AM29" s="2">
        <f t="shared" si="28"/>
        <v>9229.2682926829257</v>
      </c>
      <c r="AN29" s="2">
        <f t="shared" si="29"/>
        <v>0</v>
      </c>
      <c r="AO29" s="2" t="str">
        <f t="shared" si="30"/>
        <v>N.A.</v>
      </c>
      <c r="AP29" s="15">
        <f t="shared" si="31"/>
        <v>3815.7942930153322</v>
      </c>
      <c r="AQ29" s="13">
        <f t="shared" si="32"/>
        <v>6341.742384682334</v>
      </c>
      <c r="AR29" s="14">
        <f t="shared" si="33"/>
        <v>5800.8709133190478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561150</v>
      </c>
      <c r="I30" s="2"/>
      <c r="J30" s="2"/>
      <c r="K30" s="2"/>
      <c r="L30" s="1">
        <f t="shared" si="34"/>
        <v>561150</v>
      </c>
      <c r="M30" s="13">
        <f t="shared" si="35"/>
        <v>0</v>
      </c>
      <c r="N30" s="14">
        <f t="shared" si="36"/>
        <v>561150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690</v>
      </c>
      <c r="X30" s="2">
        <v>0</v>
      </c>
      <c r="Y30" s="2">
        <v>0</v>
      </c>
      <c r="Z30" s="2">
        <v>0</v>
      </c>
      <c r="AA30" s="1">
        <f t="shared" si="37"/>
        <v>690</v>
      </c>
      <c r="AB30" s="13">
        <f t="shared" si="38"/>
        <v>0</v>
      </c>
      <c r="AC30" s="17">
        <f t="shared" si="39"/>
        <v>690</v>
      </c>
      <c r="AE30" s="3" t="s">
        <v>15</v>
      </c>
      <c r="AF30" s="2" t="str">
        <f t="shared" si="40"/>
        <v>N.A.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>
        <f t="shared" si="27"/>
        <v>813.26086956521738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813.26086956521738</v>
      </c>
      <c r="AQ30" s="13" t="str">
        <f t="shared" si="32"/>
        <v>N.A.</v>
      </c>
      <c r="AR30" s="14">
        <f t="shared" si="33"/>
        <v>813.26086956521738</v>
      </c>
    </row>
    <row r="31" spans="1:44" ht="15" customHeight="1" thickBot="1" x14ac:dyDescent="0.3">
      <c r="A31" s="4" t="s">
        <v>16</v>
      </c>
      <c r="B31" s="2">
        <v>19151860</v>
      </c>
      <c r="C31" s="2">
        <v>99144130.000000015</v>
      </c>
      <c r="D31" s="2">
        <v>12014980</v>
      </c>
      <c r="E31" s="2"/>
      <c r="F31" s="2">
        <v>0</v>
      </c>
      <c r="G31" s="2">
        <v>2789400</v>
      </c>
      <c r="H31" s="2">
        <v>14544749.999999998</v>
      </c>
      <c r="I31" s="2">
        <v>7946399.9999999991</v>
      </c>
      <c r="J31" s="2">
        <v>0</v>
      </c>
      <c r="K31" s="2"/>
      <c r="L31" s="1">
        <f t="shared" ref="L31" si="41">B31+D31+F31+H31+J31</f>
        <v>45711590</v>
      </c>
      <c r="M31" s="13">
        <f t="shared" ref="M31" si="42">C31+E31+G31+I31+K31</f>
        <v>109879930.00000001</v>
      </c>
      <c r="N31" s="17">
        <f t="shared" ref="N31" si="43">L31+M31</f>
        <v>155591520</v>
      </c>
      <c r="P31" s="4" t="s">
        <v>16</v>
      </c>
      <c r="Q31" s="2">
        <v>4125</v>
      </c>
      <c r="R31" s="2">
        <v>15664</v>
      </c>
      <c r="S31" s="2">
        <v>3437</v>
      </c>
      <c r="T31" s="2">
        <v>0</v>
      </c>
      <c r="U31" s="2">
        <v>200</v>
      </c>
      <c r="V31" s="2">
        <v>855</v>
      </c>
      <c r="W31" s="2">
        <v>3922</v>
      </c>
      <c r="X31" s="2">
        <v>861</v>
      </c>
      <c r="Y31" s="2">
        <v>225</v>
      </c>
      <c r="Z31" s="2">
        <v>0</v>
      </c>
      <c r="AA31" s="1">
        <f t="shared" ref="AA31" si="44">Q31+S31+U31+W31+Y31</f>
        <v>11909</v>
      </c>
      <c r="AB31" s="13">
        <f t="shared" ref="AB31" si="45">R31+T31+V31+X31+Z31</f>
        <v>17380</v>
      </c>
      <c r="AC31" s="14">
        <f t="shared" ref="AC31" si="46">AA31+AB31</f>
        <v>29289</v>
      </c>
      <c r="AE31" s="4" t="s">
        <v>16</v>
      </c>
      <c r="AF31" s="2">
        <f t="shared" si="40"/>
        <v>4642.8751515151516</v>
      </c>
      <c r="AG31" s="2">
        <f t="shared" si="22"/>
        <v>6329.4260725229833</v>
      </c>
      <c r="AH31" s="2">
        <f t="shared" si="23"/>
        <v>3495.7753855106198</v>
      </c>
      <c r="AI31" s="2" t="str">
        <f t="shared" si="24"/>
        <v>N.A.</v>
      </c>
      <c r="AJ31" s="2">
        <f t="shared" si="25"/>
        <v>0</v>
      </c>
      <c r="AK31" s="2">
        <f t="shared" si="26"/>
        <v>3262.4561403508774</v>
      </c>
      <c r="AL31" s="2">
        <f t="shared" si="27"/>
        <v>3708.5033146353894</v>
      </c>
      <c r="AM31" s="2">
        <f t="shared" si="28"/>
        <v>9229.2682926829257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3838.4070870770006</v>
      </c>
      <c r="AQ31" s="13">
        <f t="shared" ref="AQ31" si="48">IFERROR(M31/AB31, "N.A.")</f>
        <v>6322.205408515536</v>
      </c>
      <c r="AR31" s="14">
        <f t="shared" ref="AR31" si="49">IFERROR(N31/AC31, "N.A.")</f>
        <v>5312.2851582505382</v>
      </c>
    </row>
    <row r="32" spans="1:44" ht="15" customHeight="1" thickBot="1" x14ac:dyDescent="0.3">
      <c r="A32" s="5" t="s">
        <v>0</v>
      </c>
      <c r="B32" s="24">
        <f>B31+C31</f>
        <v>118295990.00000001</v>
      </c>
      <c r="C32" s="26"/>
      <c r="D32" s="24">
        <f>D31+E31</f>
        <v>12014980</v>
      </c>
      <c r="E32" s="26"/>
      <c r="F32" s="24">
        <f>F31+G31</f>
        <v>2789400</v>
      </c>
      <c r="G32" s="26"/>
      <c r="H32" s="24">
        <f>H31+I31</f>
        <v>22491149.999999996</v>
      </c>
      <c r="I32" s="26"/>
      <c r="J32" s="24">
        <f>J31+K31</f>
        <v>0</v>
      </c>
      <c r="K32" s="26"/>
      <c r="L32" s="24">
        <f>L31+M31</f>
        <v>155591520</v>
      </c>
      <c r="M32" s="25"/>
      <c r="N32" s="18">
        <f>B32+D32+F32+H32+J32</f>
        <v>155591520</v>
      </c>
      <c r="P32" s="5" t="s">
        <v>0</v>
      </c>
      <c r="Q32" s="24">
        <f>Q31+R31</f>
        <v>19789</v>
      </c>
      <c r="R32" s="26"/>
      <c r="S32" s="24">
        <f>S31+T31</f>
        <v>3437</v>
      </c>
      <c r="T32" s="26"/>
      <c r="U32" s="24">
        <f>U31+V31</f>
        <v>1055</v>
      </c>
      <c r="V32" s="26"/>
      <c r="W32" s="24">
        <f>W31+X31</f>
        <v>4783</v>
      </c>
      <c r="X32" s="26"/>
      <c r="Y32" s="24">
        <f>Y31+Z31</f>
        <v>225</v>
      </c>
      <c r="Z32" s="26"/>
      <c r="AA32" s="24">
        <f>AA31+AB31</f>
        <v>29289</v>
      </c>
      <c r="AB32" s="26"/>
      <c r="AC32" s="19">
        <f>Q32+S32+U32+W32+Y32</f>
        <v>29289</v>
      </c>
      <c r="AE32" s="5" t="s">
        <v>0</v>
      </c>
      <c r="AF32" s="27">
        <f>IFERROR(B32/Q32,"N.A.")</f>
        <v>5977.8659861539245</v>
      </c>
      <c r="AG32" s="28"/>
      <c r="AH32" s="27">
        <f>IFERROR(D32/S32,"N.A.")</f>
        <v>3495.7753855106198</v>
      </c>
      <c r="AI32" s="28"/>
      <c r="AJ32" s="27">
        <f>IFERROR(F32/U32,"N.A.")</f>
        <v>2643.9810426540284</v>
      </c>
      <c r="AK32" s="28"/>
      <c r="AL32" s="27">
        <f>IFERROR(H32/W32,"N.A.")</f>
        <v>4702.310265523729</v>
      </c>
      <c r="AM32" s="28"/>
      <c r="AN32" s="27">
        <f>IFERROR(J32/Y32,"N.A.")</f>
        <v>0</v>
      </c>
      <c r="AO32" s="28"/>
      <c r="AP32" s="27">
        <f>IFERROR(L32/AA32,"N.A.")</f>
        <v>5312.2851582505382</v>
      </c>
      <c r="AQ32" s="28"/>
      <c r="AR32" s="16">
        <f>IFERROR(N32/AC32, "N.A.")</f>
        <v>5312.2851582505382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0</v>
      </c>
      <c r="C39" s="2"/>
      <c r="D39" s="2"/>
      <c r="E39" s="2"/>
      <c r="F39" s="2"/>
      <c r="G39" s="2"/>
      <c r="H39" s="2">
        <v>6922970</v>
      </c>
      <c r="I39" s="2"/>
      <c r="J39" s="2"/>
      <c r="K39" s="2"/>
      <c r="L39" s="1">
        <f>B39+D39+F39+H39+J39</f>
        <v>6922970</v>
      </c>
      <c r="M39" s="13">
        <f>C39+E39+G39+I39+K39</f>
        <v>0</v>
      </c>
      <c r="N39" s="14">
        <f>L39+M39</f>
        <v>6922970</v>
      </c>
      <c r="P39" s="3" t="s">
        <v>12</v>
      </c>
      <c r="Q39" s="2">
        <v>200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1922</v>
      </c>
      <c r="X39" s="2">
        <v>0</v>
      </c>
      <c r="Y39" s="2">
        <v>0</v>
      </c>
      <c r="Z39" s="2">
        <v>0</v>
      </c>
      <c r="AA39" s="1">
        <f>Q39+S39+U39+W39+Y39</f>
        <v>2122</v>
      </c>
      <c r="AB39" s="13">
        <f>R39+T39+V39+X39+Z39</f>
        <v>0</v>
      </c>
      <c r="AC39" s="14">
        <f>AA39+AB39</f>
        <v>2122</v>
      </c>
      <c r="AE39" s="3" t="s">
        <v>12</v>
      </c>
      <c r="AF39" s="2">
        <f>IFERROR(B39/Q39, "N.A.")</f>
        <v>0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3601.961498439126</v>
      </c>
      <c r="AM39" s="2" t="str">
        <f t="shared" ref="AM39:AM43" si="56">IFERROR(I39/X39, "N.A.")</f>
        <v>N.A.</v>
      </c>
      <c r="AN39" s="2" t="str">
        <f t="shared" ref="AN39:AN43" si="57">IFERROR(J39/Y39, "N.A.")</f>
        <v>N.A.</v>
      </c>
      <c r="AO39" s="2" t="str">
        <f t="shared" ref="AO39:AO43" si="58">IFERROR(K39/Z39, "N.A.")</f>
        <v>N.A.</v>
      </c>
      <c r="AP39" s="15">
        <f t="shared" ref="AP39:AP42" si="59">IFERROR(L39/AA39, "N.A.")</f>
        <v>3262.4740810556077</v>
      </c>
      <c r="AQ39" s="13" t="str">
        <f t="shared" ref="AQ39:AQ42" si="60">IFERROR(M39/AB39, "N.A.")</f>
        <v>N.A.</v>
      </c>
      <c r="AR39" s="14">
        <f t="shared" ref="AR39:AR42" si="61">IFERROR(N39/AC39, "N.A.")</f>
        <v>3262.4740810556077</v>
      </c>
    </row>
    <row r="40" spans="1:44" ht="15" customHeight="1" thickBot="1" x14ac:dyDescent="0.3">
      <c r="A40" s="3" t="s">
        <v>13</v>
      </c>
      <c r="B40" s="2">
        <v>5996800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5996800</v>
      </c>
      <c r="M40" s="13">
        <f t="shared" ref="M40:M42" si="63">C40+E40+G40+I40+K40</f>
        <v>0</v>
      </c>
      <c r="N40" s="14">
        <f t="shared" ref="N40:N42" si="64">L40+M40</f>
        <v>5996800</v>
      </c>
      <c r="P40" s="3" t="s">
        <v>13</v>
      </c>
      <c r="Q40" s="2">
        <v>1592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1592</v>
      </c>
      <c r="AB40" s="13">
        <f t="shared" ref="AB40:AB42" si="66">R40+T40+V40+X40+Z40</f>
        <v>0</v>
      </c>
      <c r="AC40" s="14">
        <f t="shared" ref="AC40:AC42" si="67">AA40+AB40</f>
        <v>1592</v>
      </c>
      <c r="AE40" s="3" t="s">
        <v>13</v>
      </c>
      <c r="AF40" s="2">
        <f t="shared" ref="AF40:AF43" si="68">IFERROR(B40/Q40, "N.A.")</f>
        <v>3766.8341708542712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3766.8341708542712</v>
      </c>
      <c r="AQ40" s="13" t="str">
        <f t="shared" si="60"/>
        <v>N.A.</v>
      </c>
      <c r="AR40" s="14">
        <f t="shared" si="61"/>
        <v>3766.8341708542712</v>
      </c>
    </row>
    <row r="41" spans="1:44" ht="15" customHeight="1" thickBot="1" x14ac:dyDescent="0.3">
      <c r="A41" s="3" t="s">
        <v>14</v>
      </c>
      <c r="B41" s="2">
        <v>11627910</v>
      </c>
      <c r="C41" s="2">
        <v>39685024.999999985</v>
      </c>
      <c r="D41" s="2">
        <v>3856240.0000000005</v>
      </c>
      <c r="E41" s="2"/>
      <c r="F41" s="2"/>
      <c r="G41" s="2">
        <v>4059000</v>
      </c>
      <c r="H41" s="2"/>
      <c r="I41" s="2">
        <v>9156410</v>
      </c>
      <c r="J41" s="2"/>
      <c r="K41" s="2"/>
      <c r="L41" s="1">
        <f t="shared" si="62"/>
        <v>15484150</v>
      </c>
      <c r="M41" s="13">
        <f t="shared" si="63"/>
        <v>52900434.999999985</v>
      </c>
      <c r="N41" s="14">
        <f t="shared" si="64"/>
        <v>68384584.999999985</v>
      </c>
      <c r="P41" s="3" t="s">
        <v>14</v>
      </c>
      <c r="Q41" s="2">
        <v>2626</v>
      </c>
      <c r="R41" s="2">
        <v>8328</v>
      </c>
      <c r="S41" s="2">
        <v>672</v>
      </c>
      <c r="T41" s="2">
        <v>0</v>
      </c>
      <c r="U41" s="2">
        <v>0</v>
      </c>
      <c r="V41" s="2">
        <v>650</v>
      </c>
      <c r="W41" s="2">
        <v>0</v>
      </c>
      <c r="X41" s="2">
        <v>1415</v>
      </c>
      <c r="Y41" s="2">
        <v>0</v>
      </c>
      <c r="Z41" s="2">
        <v>0</v>
      </c>
      <c r="AA41" s="1">
        <f t="shared" si="65"/>
        <v>3298</v>
      </c>
      <c r="AB41" s="13">
        <f t="shared" si="66"/>
        <v>10393</v>
      </c>
      <c r="AC41" s="14">
        <f t="shared" si="67"/>
        <v>13691</v>
      </c>
      <c r="AE41" s="3" t="s">
        <v>14</v>
      </c>
      <c r="AF41" s="2">
        <f t="shared" si="68"/>
        <v>4427.9931454683929</v>
      </c>
      <c r="AG41" s="2">
        <f t="shared" si="50"/>
        <v>4765.2527617675296</v>
      </c>
      <c r="AH41" s="2">
        <f t="shared" si="51"/>
        <v>5738.4523809523816</v>
      </c>
      <c r="AI41" s="2" t="str">
        <f t="shared" si="52"/>
        <v>N.A.</v>
      </c>
      <c r="AJ41" s="2" t="str">
        <f t="shared" si="53"/>
        <v>N.A.</v>
      </c>
      <c r="AK41" s="2">
        <f t="shared" si="54"/>
        <v>6244.6153846153848</v>
      </c>
      <c r="AL41" s="2" t="str">
        <f t="shared" si="55"/>
        <v>N.A.</v>
      </c>
      <c r="AM41" s="2">
        <f t="shared" si="56"/>
        <v>6470.9611307420491</v>
      </c>
      <c r="AN41" s="2" t="str">
        <f t="shared" si="57"/>
        <v>N.A.</v>
      </c>
      <c r="AO41" s="2" t="str">
        <f t="shared" si="58"/>
        <v>N.A.</v>
      </c>
      <c r="AP41" s="15">
        <f t="shared" si="59"/>
        <v>4695.0121285627656</v>
      </c>
      <c r="AQ41" s="13">
        <f t="shared" si="60"/>
        <v>5090.0062542095629</v>
      </c>
      <c r="AR41" s="14">
        <f t="shared" si="61"/>
        <v>4994.856840260024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17624709.999999996</v>
      </c>
      <c r="C43" s="2">
        <v>39685024.999999985</v>
      </c>
      <c r="D43" s="2">
        <v>3856240.0000000005</v>
      </c>
      <c r="E43" s="2"/>
      <c r="F43" s="2"/>
      <c r="G43" s="2">
        <v>4059000</v>
      </c>
      <c r="H43" s="2">
        <v>6922970</v>
      </c>
      <c r="I43" s="2">
        <v>9156410</v>
      </c>
      <c r="J43" s="2"/>
      <c r="K43" s="2"/>
      <c r="L43" s="1">
        <f t="shared" ref="L43" si="69">B43+D43+F43+H43+J43</f>
        <v>28403919.999999996</v>
      </c>
      <c r="M43" s="13">
        <f t="shared" ref="M43" si="70">C43+E43+G43+I43+K43</f>
        <v>52900434.999999985</v>
      </c>
      <c r="N43" s="17">
        <f t="shared" ref="N43" si="71">L43+M43</f>
        <v>81304354.999999985</v>
      </c>
      <c r="P43" s="4" t="s">
        <v>16</v>
      </c>
      <c r="Q43" s="2">
        <v>4418</v>
      </c>
      <c r="R43" s="2">
        <v>8328</v>
      </c>
      <c r="S43" s="2">
        <v>672</v>
      </c>
      <c r="T43" s="2">
        <v>0</v>
      </c>
      <c r="U43" s="2">
        <v>0</v>
      </c>
      <c r="V43" s="2">
        <v>650</v>
      </c>
      <c r="W43" s="2">
        <v>1922</v>
      </c>
      <c r="X43" s="2">
        <v>1415</v>
      </c>
      <c r="Y43" s="2">
        <v>0</v>
      </c>
      <c r="Z43" s="2">
        <v>0</v>
      </c>
      <c r="AA43" s="1">
        <f t="shared" ref="AA43" si="72">Q43+S43+U43+W43+Y43</f>
        <v>7012</v>
      </c>
      <c r="AB43" s="13">
        <f t="shared" ref="AB43" si="73">R43+T43+V43+X43+Z43</f>
        <v>10393</v>
      </c>
      <c r="AC43" s="17">
        <f t="shared" ref="AC43" si="74">AA43+AB43</f>
        <v>17405</v>
      </c>
      <c r="AE43" s="4" t="s">
        <v>16</v>
      </c>
      <c r="AF43" s="2">
        <f t="shared" si="68"/>
        <v>3989.2960615663187</v>
      </c>
      <c r="AG43" s="2">
        <f t="shared" si="50"/>
        <v>4765.2527617675296</v>
      </c>
      <c r="AH43" s="2">
        <f t="shared" si="51"/>
        <v>5738.4523809523816</v>
      </c>
      <c r="AI43" s="2" t="str">
        <f t="shared" si="52"/>
        <v>N.A.</v>
      </c>
      <c r="AJ43" s="2" t="str">
        <f t="shared" si="53"/>
        <v>N.A.</v>
      </c>
      <c r="AK43" s="2">
        <f t="shared" si="54"/>
        <v>6244.6153846153848</v>
      </c>
      <c r="AL43" s="2">
        <f t="shared" si="55"/>
        <v>3601.961498439126</v>
      </c>
      <c r="AM43" s="2">
        <f t="shared" si="56"/>
        <v>6470.9611307420491</v>
      </c>
      <c r="AN43" s="2" t="str">
        <f t="shared" si="57"/>
        <v>N.A.</v>
      </c>
      <c r="AO43" s="2" t="str">
        <f t="shared" si="58"/>
        <v>N.A.</v>
      </c>
      <c r="AP43" s="15">
        <f t="shared" ref="AP43" si="75">IFERROR(L43/AA43, "N.A.")</f>
        <v>4050.7586993725035</v>
      </c>
      <c r="AQ43" s="13">
        <f t="shared" ref="AQ43" si="76">IFERROR(M43/AB43, "N.A.")</f>
        <v>5090.0062542095629</v>
      </c>
      <c r="AR43" s="14">
        <f t="shared" ref="AR43" si="77">IFERROR(N43/AC43, "N.A.")</f>
        <v>4671.3217466245324</v>
      </c>
    </row>
    <row r="44" spans="1:44" ht="15" customHeight="1" thickBot="1" x14ac:dyDescent="0.3">
      <c r="A44" s="5" t="s">
        <v>0</v>
      </c>
      <c r="B44" s="24">
        <f>B43+C43</f>
        <v>57309734.999999985</v>
      </c>
      <c r="C44" s="26"/>
      <c r="D44" s="24">
        <f>D43+E43</f>
        <v>3856240.0000000005</v>
      </c>
      <c r="E44" s="26"/>
      <c r="F44" s="24">
        <f>F43+G43</f>
        <v>4059000</v>
      </c>
      <c r="G44" s="26"/>
      <c r="H44" s="24">
        <f>H43+I43</f>
        <v>16079380</v>
      </c>
      <c r="I44" s="26"/>
      <c r="J44" s="24">
        <f>J43+K43</f>
        <v>0</v>
      </c>
      <c r="K44" s="26"/>
      <c r="L44" s="24">
        <f>L43+M43</f>
        <v>81304354.999999985</v>
      </c>
      <c r="M44" s="25"/>
      <c r="N44" s="18">
        <f>B44+D44+F44+H44+J44</f>
        <v>81304354.999999985</v>
      </c>
      <c r="P44" s="5" t="s">
        <v>0</v>
      </c>
      <c r="Q44" s="24">
        <f>Q43+R43</f>
        <v>12746</v>
      </c>
      <c r="R44" s="26"/>
      <c r="S44" s="24">
        <f>S43+T43</f>
        <v>672</v>
      </c>
      <c r="T44" s="26"/>
      <c r="U44" s="24">
        <f>U43+V43</f>
        <v>650</v>
      </c>
      <c r="V44" s="26"/>
      <c r="W44" s="24">
        <f>W43+X43</f>
        <v>3337</v>
      </c>
      <c r="X44" s="26"/>
      <c r="Y44" s="24">
        <f>Y43+Z43</f>
        <v>0</v>
      </c>
      <c r="Z44" s="26"/>
      <c r="AA44" s="24">
        <f>AA43+AB43</f>
        <v>17405</v>
      </c>
      <c r="AB44" s="25"/>
      <c r="AC44" s="18">
        <f>Q44+S44+U44+W44+Y44</f>
        <v>17405</v>
      </c>
      <c r="AE44" s="5" t="s">
        <v>0</v>
      </c>
      <c r="AF44" s="27">
        <f>IFERROR(B44/Q44,"N.A.")</f>
        <v>4496.2917778126457</v>
      </c>
      <c r="AG44" s="28"/>
      <c r="AH44" s="27">
        <f>IFERROR(D44/S44,"N.A.")</f>
        <v>5738.4523809523816</v>
      </c>
      <c r="AI44" s="28"/>
      <c r="AJ44" s="27">
        <f>IFERROR(F44/U44,"N.A.")</f>
        <v>6244.6153846153848</v>
      </c>
      <c r="AK44" s="28"/>
      <c r="AL44" s="27">
        <f>IFERROR(H44/W44,"N.A.")</f>
        <v>4818.5136350014982</v>
      </c>
      <c r="AM44" s="28"/>
      <c r="AN44" s="27" t="str">
        <f>IFERROR(J44/Y44,"N.A.")</f>
        <v>N.A.</v>
      </c>
      <c r="AO44" s="28"/>
      <c r="AP44" s="27">
        <f>IFERROR(L44/AA44,"N.A.")</f>
        <v>4671.3217466245324</v>
      </c>
      <c r="AQ44" s="28"/>
      <c r="AR44" s="16">
        <f>IFERROR(N44/AC44, "N.A.")</f>
        <v>4671.3217466245324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9327909</v>
      </c>
      <c r="C15" s="2"/>
      <c r="D15" s="2">
        <v>248970</v>
      </c>
      <c r="E15" s="2"/>
      <c r="F15" s="2">
        <v>3919880</v>
      </c>
      <c r="G15" s="2"/>
      <c r="H15" s="2">
        <v>5218533.0000000009</v>
      </c>
      <c r="I15" s="2"/>
      <c r="J15" s="2">
        <v>0</v>
      </c>
      <c r="K15" s="2"/>
      <c r="L15" s="1">
        <f>B15+D15+F15+H15+J15</f>
        <v>18715292</v>
      </c>
      <c r="M15" s="13">
        <f>C15+E15+G15+I15+K15</f>
        <v>0</v>
      </c>
      <c r="N15" s="14">
        <f>L15+M15</f>
        <v>18715292</v>
      </c>
      <c r="P15" s="3" t="s">
        <v>12</v>
      </c>
      <c r="Q15" s="2">
        <v>2145</v>
      </c>
      <c r="R15" s="2">
        <v>0</v>
      </c>
      <c r="S15" s="2">
        <v>386</v>
      </c>
      <c r="T15" s="2">
        <v>0</v>
      </c>
      <c r="U15" s="2">
        <v>643</v>
      </c>
      <c r="V15" s="2">
        <v>0</v>
      </c>
      <c r="W15" s="2">
        <v>3334</v>
      </c>
      <c r="X15" s="2">
        <v>0</v>
      </c>
      <c r="Y15" s="2">
        <v>840</v>
      </c>
      <c r="Z15" s="2">
        <v>0</v>
      </c>
      <c r="AA15" s="1">
        <f>Q15+S15+U15+W15+Y15</f>
        <v>7348</v>
      </c>
      <c r="AB15" s="13">
        <f>R15+T15+V15+X15+Z15</f>
        <v>0</v>
      </c>
      <c r="AC15" s="14">
        <f>AA15+AB15</f>
        <v>7348</v>
      </c>
      <c r="AE15" s="3" t="s">
        <v>12</v>
      </c>
      <c r="AF15" s="2">
        <f>IFERROR(B15/Q15, "N.A.")</f>
        <v>4348.6755244755241</v>
      </c>
      <c r="AG15" s="2" t="str">
        <f t="shared" ref="AG15:AR19" si="0">IFERROR(C15/R15, "N.A.")</f>
        <v>N.A.</v>
      </c>
      <c r="AH15" s="2">
        <f t="shared" si="0"/>
        <v>645</v>
      </c>
      <c r="AI15" s="2" t="str">
        <f t="shared" si="0"/>
        <v>N.A.</v>
      </c>
      <c r="AJ15" s="2">
        <f t="shared" si="0"/>
        <v>6096.2363919129084</v>
      </c>
      <c r="AK15" s="2" t="str">
        <f t="shared" si="0"/>
        <v>N.A.</v>
      </c>
      <c r="AL15" s="2">
        <f t="shared" si="0"/>
        <v>1565.2468506298744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2546.9912901469788</v>
      </c>
      <c r="AQ15" s="13" t="str">
        <f t="shared" si="0"/>
        <v>N.A.</v>
      </c>
      <c r="AR15" s="14">
        <f t="shared" si="0"/>
        <v>2546.9912901469788</v>
      </c>
    </row>
    <row r="16" spans="1:44" ht="15" customHeight="1" thickBot="1" x14ac:dyDescent="0.3">
      <c r="A16" s="3" t="s">
        <v>13</v>
      </c>
      <c r="B16" s="2">
        <v>763164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763164</v>
      </c>
      <c r="M16" s="13">
        <f t="shared" si="1"/>
        <v>0</v>
      </c>
      <c r="N16" s="14">
        <f t="shared" ref="N16:N18" si="2">L16+M16</f>
        <v>763164</v>
      </c>
      <c r="P16" s="3" t="s">
        <v>13</v>
      </c>
      <c r="Q16" s="2">
        <v>288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288</v>
      </c>
      <c r="AB16" s="13">
        <f t="shared" si="3"/>
        <v>0</v>
      </c>
      <c r="AC16" s="14">
        <f t="shared" ref="AC16:AC18" si="4">AA16+AB16</f>
        <v>288</v>
      </c>
      <c r="AE16" s="3" t="s">
        <v>13</v>
      </c>
      <c r="AF16" s="2">
        <f t="shared" ref="AF16:AF19" si="5">IFERROR(B16/Q16, "N.A.")</f>
        <v>2649.875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2649.875</v>
      </c>
      <c r="AQ16" s="13" t="str">
        <f t="shared" si="0"/>
        <v>N.A.</v>
      </c>
      <c r="AR16" s="14">
        <f t="shared" si="0"/>
        <v>2649.875</v>
      </c>
    </row>
    <row r="17" spans="1:44" ht="15" customHeight="1" thickBot="1" x14ac:dyDescent="0.3">
      <c r="A17" s="3" t="s">
        <v>14</v>
      </c>
      <c r="B17" s="2">
        <v>16907969.999999996</v>
      </c>
      <c r="C17" s="2">
        <v>14520442.000000002</v>
      </c>
      <c r="D17" s="2">
        <v>1589280</v>
      </c>
      <c r="E17" s="2">
        <v>2074750</v>
      </c>
      <c r="F17" s="2"/>
      <c r="G17" s="2">
        <v>2617410</v>
      </c>
      <c r="H17" s="2"/>
      <c r="I17" s="2">
        <v>3134700</v>
      </c>
      <c r="J17" s="2">
        <v>0</v>
      </c>
      <c r="K17" s="2"/>
      <c r="L17" s="1">
        <f t="shared" si="1"/>
        <v>18497249.999999996</v>
      </c>
      <c r="M17" s="13">
        <f t="shared" si="1"/>
        <v>22347302</v>
      </c>
      <c r="N17" s="14">
        <f t="shared" si="2"/>
        <v>40844552</v>
      </c>
      <c r="P17" s="3" t="s">
        <v>14</v>
      </c>
      <c r="Q17" s="2">
        <v>3284</v>
      </c>
      <c r="R17" s="2">
        <v>2497</v>
      </c>
      <c r="S17" s="2">
        <v>516</v>
      </c>
      <c r="T17" s="2">
        <v>193</v>
      </c>
      <c r="U17" s="2">
        <v>0</v>
      </c>
      <c r="V17" s="2">
        <v>679</v>
      </c>
      <c r="W17" s="2">
        <v>0</v>
      </c>
      <c r="X17" s="2">
        <v>720</v>
      </c>
      <c r="Y17" s="2">
        <v>794</v>
      </c>
      <c r="Z17" s="2">
        <v>0</v>
      </c>
      <c r="AA17" s="1">
        <f t="shared" si="3"/>
        <v>4594</v>
      </c>
      <c r="AB17" s="13">
        <f t="shared" si="3"/>
        <v>4089</v>
      </c>
      <c r="AC17" s="14">
        <f t="shared" si="4"/>
        <v>8683</v>
      </c>
      <c r="AE17" s="3" t="s">
        <v>14</v>
      </c>
      <c r="AF17" s="2">
        <f t="shared" si="5"/>
        <v>5148.5901339829461</v>
      </c>
      <c r="AG17" s="2">
        <f t="shared" si="0"/>
        <v>5815.1549859831803</v>
      </c>
      <c r="AH17" s="2">
        <f t="shared" si="0"/>
        <v>3080</v>
      </c>
      <c r="AI17" s="2">
        <f t="shared" si="0"/>
        <v>10750</v>
      </c>
      <c r="AJ17" s="2" t="str">
        <f t="shared" si="0"/>
        <v>N.A.</v>
      </c>
      <c r="AK17" s="2">
        <f t="shared" si="0"/>
        <v>3854.8011782032399</v>
      </c>
      <c r="AL17" s="2" t="str">
        <f t="shared" si="0"/>
        <v>N.A.</v>
      </c>
      <c r="AM17" s="2">
        <f t="shared" si="0"/>
        <v>4353.75</v>
      </c>
      <c r="AN17" s="2">
        <f t="shared" si="0"/>
        <v>0</v>
      </c>
      <c r="AO17" s="2" t="str">
        <f t="shared" si="0"/>
        <v>N.A.</v>
      </c>
      <c r="AP17" s="15">
        <f t="shared" si="0"/>
        <v>4026.3931214627769</v>
      </c>
      <c r="AQ17" s="13">
        <f t="shared" si="0"/>
        <v>5465.2242602103206</v>
      </c>
      <c r="AR17" s="14">
        <f t="shared" si="0"/>
        <v>4703.9677530807321</v>
      </c>
    </row>
    <row r="18" spans="1:44" ht="15" customHeight="1" thickBot="1" x14ac:dyDescent="0.3">
      <c r="A18" s="3" t="s">
        <v>15</v>
      </c>
      <c r="B18" s="2">
        <v>3161704.0000000005</v>
      </c>
      <c r="C18" s="2"/>
      <c r="D18" s="2"/>
      <c r="E18" s="2"/>
      <c r="F18" s="2"/>
      <c r="G18" s="2">
        <v>1083600</v>
      </c>
      <c r="H18" s="2">
        <v>4163938.0000000014</v>
      </c>
      <c r="I18" s="2"/>
      <c r="J18" s="2">
        <v>0</v>
      </c>
      <c r="K18" s="2"/>
      <c r="L18" s="1">
        <f t="shared" si="1"/>
        <v>7325642.0000000019</v>
      </c>
      <c r="M18" s="13">
        <f t="shared" si="1"/>
        <v>1083600</v>
      </c>
      <c r="N18" s="14">
        <f t="shared" si="2"/>
        <v>8409242.0000000019</v>
      </c>
      <c r="P18" s="3" t="s">
        <v>15</v>
      </c>
      <c r="Q18" s="2">
        <v>1228</v>
      </c>
      <c r="R18" s="2">
        <v>0</v>
      </c>
      <c r="S18" s="2">
        <v>0</v>
      </c>
      <c r="T18" s="2">
        <v>0</v>
      </c>
      <c r="U18" s="2">
        <v>0</v>
      </c>
      <c r="V18" s="2">
        <v>576</v>
      </c>
      <c r="W18" s="2">
        <v>2858</v>
      </c>
      <c r="X18" s="2">
        <v>0</v>
      </c>
      <c r="Y18" s="2">
        <v>414</v>
      </c>
      <c r="Z18" s="2">
        <v>0</v>
      </c>
      <c r="AA18" s="1">
        <f t="shared" si="3"/>
        <v>4500</v>
      </c>
      <c r="AB18" s="13">
        <f t="shared" si="3"/>
        <v>576</v>
      </c>
      <c r="AC18" s="17">
        <f t="shared" si="4"/>
        <v>5076</v>
      </c>
      <c r="AE18" s="3" t="s">
        <v>15</v>
      </c>
      <c r="AF18" s="2">
        <f t="shared" si="5"/>
        <v>2574.6775244299679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1881.25</v>
      </c>
      <c r="AL18" s="2">
        <f t="shared" si="0"/>
        <v>1456.94121763471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1627.9204444444449</v>
      </c>
      <c r="AQ18" s="13">
        <f t="shared" si="0"/>
        <v>1881.25</v>
      </c>
      <c r="AR18" s="14">
        <f t="shared" si="0"/>
        <v>1656.6670606776993</v>
      </c>
    </row>
    <row r="19" spans="1:44" ht="15" customHeight="1" thickBot="1" x14ac:dyDescent="0.3">
      <c r="A19" s="4" t="s">
        <v>16</v>
      </c>
      <c r="B19" s="2">
        <v>30160747</v>
      </c>
      <c r="C19" s="2">
        <v>14520442.000000002</v>
      </c>
      <c r="D19" s="2">
        <v>1838250</v>
      </c>
      <c r="E19" s="2">
        <v>2074750</v>
      </c>
      <c r="F19" s="2">
        <v>3919880</v>
      </c>
      <c r="G19" s="2">
        <v>3701009.9999999995</v>
      </c>
      <c r="H19" s="2">
        <v>9382470.9999999981</v>
      </c>
      <c r="I19" s="2">
        <v>3134700</v>
      </c>
      <c r="J19" s="2">
        <v>0</v>
      </c>
      <c r="K19" s="2"/>
      <c r="L19" s="1">
        <f t="shared" ref="L19" si="6">B19+D19+F19+H19+J19</f>
        <v>45301348</v>
      </c>
      <c r="M19" s="13">
        <f t="shared" ref="M19" si="7">C19+E19+G19+I19+K19</f>
        <v>23430902</v>
      </c>
      <c r="N19" s="17">
        <f t="shared" ref="N19" si="8">L19+M19</f>
        <v>68732250</v>
      </c>
      <c r="P19" s="4" t="s">
        <v>16</v>
      </c>
      <c r="Q19" s="2">
        <v>6945</v>
      </c>
      <c r="R19" s="2">
        <v>2497</v>
      </c>
      <c r="S19" s="2">
        <v>902</v>
      </c>
      <c r="T19" s="2">
        <v>193</v>
      </c>
      <c r="U19" s="2">
        <v>643</v>
      </c>
      <c r="V19" s="2">
        <v>1255</v>
      </c>
      <c r="W19" s="2">
        <v>6192</v>
      </c>
      <c r="X19" s="2">
        <v>720</v>
      </c>
      <c r="Y19" s="2">
        <v>2048</v>
      </c>
      <c r="Z19" s="2">
        <v>0</v>
      </c>
      <c r="AA19" s="1">
        <f t="shared" ref="AA19" si="9">Q19+S19+U19+W19+Y19</f>
        <v>16730</v>
      </c>
      <c r="AB19" s="13">
        <f t="shared" ref="AB19" si="10">R19+T19+V19+X19+Z19</f>
        <v>4665</v>
      </c>
      <c r="AC19" s="14">
        <f t="shared" ref="AC19" si="11">AA19+AB19</f>
        <v>21395</v>
      </c>
      <c r="AE19" s="4" t="s">
        <v>16</v>
      </c>
      <c r="AF19" s="2">
        <f t="shared" si="5"/>
        <v>4342.8001439884811</v>
      </c>
      <c r="AG19" s="2">
        <f t="shared" si="0"/>
        <v>5815.1549859831803</v>
      </c>
      <c r="AH19" s="2">
        <f t="shared" si="0"/>
        <v>2037.9711751662971</v>
      </c>
      <c r="AI19" s="2">
        <f t="shared" si="0"/>
        <v>10750</v>
      </c>
      <c r="AJ19" s="2">
        <f t="shared" si="0"/>
        <v>6096.2363919129084</v>
      </c>
      <c r="AK19" s="2">
        <f t="shared" si="0"/>
        <v>2949.0119521912347</v>
      </c>
      <c r="AL19" s="2">
        <f t="shared" si="0"/>
        <v>1515.2569444444441</v>
      </c>
      <c r="AM19" s="2">
        <f t="shared" si="0"/>
        <v>4353.75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2707.7912731619845</v>
      </c>
      <c r="AQ19" s="13">
        <f t="shared" ref="AQ19" si="13">IFERROR(M19/AB19, "N.A.")</f>
        <v>5022.7013933547696</v>
      </c>
      <c r="AR19" s="14">
        <f t="shared" ref="AR19" si="14">IFERROR(N19/AC19, "N.A.")</f>
        <v>3212.537976162655</v>
      </c>
    </row>
    <row r="20" spans="1:44" ht="15" customHeight="1" thickBot="1" x14ac:dyDescent="0.3">
      <c r="A20" s="5" t="s">
        <v>0</v>
      </c>
      <c r="B20" s="24">
        <f>B19+C19</f>
        <v>44681189</v>
      </c>
      <c r="C20" s="26"/>
      <c r="D20" s="24">
        <f>D19+E19</f>
        <v>3913000</v>
      </c>
      <c r="E20" s="26"/>
      <c r="F20" s="24">
        <f>F19+G19</f>
        <v>7620890</v>
      </c>
      <c r="G20" s="26"/>
      <c r="H20" s="24">
        <f>H19+I19</f>
        <v>12517170.999999998</v>
      </c>
      <c r="I20" s="26"/>
      <c r="J20" s="24">
        <f>J19+K19</f>
        <v>0</v>
      </c>
      <c r="K20" s="26"/>
      <c r="L20" s="24">
        <f>L19+M19</f>
        <v>68732250</v>
      </c>
      <c r="M20" s="25"/>
      <c r="N20" s="18">
        <f>B20+D20+F20+H20+J20</f>
        <v>68732250</v>
      </c>
      <c r="P20" s="5" t="s">
        <v>0</v>
      </c>
      <c r="Q20" s="24">
        <f>Q19+R19</f>
        <v>9442</v>
      </c>
      <c r="R20" s="26"/>
      <c r="S20" s="24">
        <f>S19+T19</f>
        <v>1095</v>
      </c>
      <c r="T20" s="26"/>
      <c r="U20" s="24">
        <f>U19+V19</f>
        <v>1898</v>
      </c>
      <c r="V20" s="26"/>
      <c r="W20" s="24">
        <f>W19+X19</f>
        <v>6912</v>
      </c>
      <c r="X20" s="26"/>
      <c r="Y20" s="24">
        <f>Y19+Z19</f>
        <v>2048</v>
      </c>
      <c r="Z20" s="26"/>
      <c r="AA20" s="24">
        <f>AA19+AB19</f>
        <v>21395</v>
      </c>
      <c r="AB20" s="26"/>
      <c r="AC20" s="19">
        <f>Q20+S20+U20+W20+Y20</f>
        <v>21395</v>
      </c>
      <c r="AE20" s="5" t="s">
        <v>0</v>
      </c>
      <c r="AF20" s="27">
        <f>IFERROR(B20/Q20,"N.A.")</f>
        <v>4732.1742215632285</v>
      </c>
      <c r="AG20" s="28"/>
      <c r="AH20" s="27">
        <f>IFERROR(D20/S20,"N.A.")</f>
        <v>3573.51598173516</v>
      </c>
      <c r="AI20" s="28"/>
      <c r="AJ20" s="27">
        <f>IFERROR(F20/U20,"N.A.")</f>
        <v>4015.2212855637513</v>
      </c>
      <c r="AK20" s="28"/>
      <c r="AL20" s="27">
        <f>IFERROR(H20/W20,"N.A.")</f>
        <v>1810.9333043981478</v>
      </c>
      <c r="AM20" s="28"/>
      <c r="AN20" s="27">
        <f>IFERROR(J20/Y20,"N.A.")</f>
        <v>0</v>
      </c>
      <c r="AO20" s="28"/>
      <c r="AP20" s="27">
        <f>IFERROR(L20/AA20,"N.A.")</f>
        <v>3212.537976162655</v>
      </c>
      <c r="AQ20" s="28"/>
      <c r="AR20" s="16">
        <f>IFERROR(N20/AC20, "N.A.")</f>
        <v>3212.537976162655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7706159</v>
      </c>
      <c r="C27" s="2"/>
      <c r="D27" s="2">
        <v>248970</v>
      </c>
      <c r="E27" s="2"/>
      <c r="F27" s="2">
        <v>3540620</v>
      </c>
      <c r="G27" s="2"/>
      <c r="H27" s="2">
        <v>2224820.0000000005</v>
      </c>
      <c r="I27" s="2"/>
      <c r="J27" s="2">
        <v>0</v>
      </c>
      <c r="K27" s="2"/>
      <c r="L27" s="1">
        <f>B27+D27+F27+H27+J27</f>
        <v>13720569</v>
      </c>
      <c r="M27" s="13">
        <f>C27+E27+G27+I27+K27</f>
        <v>0</v>
      </c>
      <c r="N27" s="14">
        <f>L27+M27</f>
        <v>13720569</v>
      </c>
      <c r="P27" s="3" t="s">
        <v>12</v>
      </c>
      <c r="Q27" s="2">
        <v>1587</v>
      </c>
      <c r="R27" s="2">
        <v>0</v>
      </c>
      <c r="S27" s="2">
        <v>386</v>
      </c>
      <c r="T27" s="2">
        <v>0</v>
      </c>
      <c r="U27" s="2">
        <v>517</v>
      </c>
      <c r="V27" s="2">
        <v>0</v>
      </c>
      <c r="W27" s="2">
        <v>987</v>
      </c>
      <c r="X27" s="2">
        <v>0</v>
      </c>
      <c r="Y27" s="2">
        <v>334</v>
      </c>
      <c r="Z27" s="2">
        <v>0</v>
      </c>
      <c r="AA27" s="1">
        <f t="shared" ref="AA27" si="15">Q27+S27+U27+W27+Y27</f>
        <v>3811</v>
      </c>
      <c r="AB27" s="13">
        <f t="shared" ref="AB27" si="16">R27+T27+V27+X27+Z27</f>
        <v>0</v>
      </c>
      <c r="AC27" s="14">
        <f>AA27+AB27</f>
        <v>3811</v>
      </c>
      <c r="AE27" s="3" t="s">
        <v>12</v>
      </c>
      <c r="AF27" s="2">
        <f>IFERROR(B27/Q27, "N.A.")</f>
        <v>4855.8027725267802</v>
      </c>
      <c r="AG27" s="2" t="str">
        <f t="shared" ref="AG27:AR31" si="17">IFERROR(C27/R27, "N.A.")</f>
        <v>N.A.</v>
      </c>
      <c r="AH27" s="2">
        <f t="shared" si="17"/>
        <v>645</v>
      </c>
      <c r="AI27" s="2" t="str">
        <f t="shared" si="17"/>
        <v>N.A.</v>
      </c>
      <c r="AJ27" s="2">
        <f t="shared" si="17"/>
        <v>6848.3945841392651</v>
      </c>
      <c r="AK27" s="2" t="str">
        <f t="shared" si="17"/>
        <v>N.A.</v>
      </c>
      <c r="AL27" s="2">
        <f t="shared" si="17"/>
        <v>2254.1236068895646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3600.2542639727108</v>
      </c>
      <c r="AQ27" s="13" t="str">
        <f t="shared" si="17"/>
        <v>N.A.</v>
      </c>
      <c r="AR27" s="14">
        <f t="shared" si="17"/>
        <v>3600.2542639727108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12562730.000000002</v>
      </c>
      <c r="C29" s="2">
        <v>6696121.9999999991</v>
      </c>
      <c r="D29" s="2">
        <v>1438780</v>
      </c>
      <c r="E29" s="2">
        <v>2074750</v>
      </c>
      <c r="F29" s="2"/>
      <c r="G29" s="2">
        <v>945569.99999999988</v>
      </c>
      <c r="H29" s="2"/>
      <c r="I29" s="2">
        <v>2304800</v>
      </c>
      <c r="J29" s="2"/>
      <c r="K29" s="2"/>
      <c r="L29" s="1">
        <f t="shared" si="18"/>
        <v>14001510.000000002</v>
      </c>
      <c r="M29" s="13">
        <f t="shared" si="18"/>
        <v>12021242</v>
      </c>
      <c r="N29" s="14">
        <f t="shared" si="19"/>
        <v>26022752</v>
      </c>
      <c r="P29" s="3" t="s">
        <v>14</v>
      </c>
      <c r="Q29" s="2">
        <v>2078</v>
      </c>
      <c r="R29" s="2">
        <v>1401</v>
      </c>
      <c r="S29" s="2">
        <v>344</v>
      </c>
      <c r="T29" s="2">
        <v>193</v>
      </c>
      <c r="U29" s="2">
        <v>0</v>
      </c>
      <c r="V29" s="2">
        <v>517</v>
      </c>
      <c r="W29" s="2">
        <v>0</v>
      </c>
      <c r="X29" s="2">
        <v>527</v>
      </c>
      <c r="Y29" s="2">
        <v>0</v>
      </c>
      <c r="Z29" s="2">
        <v>0</v>
      </c>
      <c r="AA29" s="1">
        <f t="shared" si="20"/>
        <v>2422</v>
      </c>
      <c r="AB29" s="13">
        <f t="shared" si="21"/>
        <v>2638</v>
      </c>
      <c r="AC29" s="14">
        <f t="shared" si="22"/>
        <v>5060</v>
      </c>
      <c r="AE29" s="3" t="s">
        <v>14</v>
      </c>
      <c r="AF29" s="2">
        <f t="shared" si="23"/>
        <v>6045.5871029836389</v>
      </c>
      <c r="AG29" s="2">
        <f t="shared" si="17"/>
        <v>4779.5303354746602</v>
      </c>
      <c r="AH29" s="2">
        <f t="shared" si="17"/>
        <v>4182.5</v>
      </c>
      <c r="AI29" s="2">
        <f t="shared" si="17"/>
        <v>10750</v>
      </c>
      <c r="AJ29" s="2" t="str">
        <f t="shared" si="17"/>
        <v>N.A.</v>
      </c>
      <c r="AK29" s="2">
        <f t="shared" si="17"/>
        <v>1828.9555125725337</v>
      </c>
      <c r="AL29" s="2" t="str">
        <f t="shared" si="17"/>
        <v>N.A.</v>
      </c>
      <c r="AM29" s="2">
        <f t="shared" si="17"/>
        <v>4373.4345351043639</v>
      </c>
      <c r="AN29" s="2" t="str">
        <f t="shared" si="17"/>
        <v>N.A.</v>
      </c>
      <c r="AO29" s="2" t="str">
        <f t="shared" si="17"/>
        <v>N.A.</v>
      </c>
      <c r="AP29" s="15">
        <f t="shared" si="17"/>
        <v>5780.9702725020652</v>
      </c>
      <c r="AQ29" s="13">
        <f t="shared" si="17"/>
        <v>4556.9529946929488</v>
      </c>
      <c r="AR29" s="14">
        <f t="shared" si="17"/>
        <v>5142.8363636363638</v>
      </c>
    </row>
    <row r="30" spans="1:44" ht="15" customHeight="1" thickBot="1" x14ac:dyDescent="0.3">
      <c r="A30" s="3" t="s">
        <v>15</v>
      </c>
      <c r="B30" s="2">
        <v>3161704.0000000005</v>
      </c>
      <c r="C30" s="2"/>
      <c r="D30" s="2"/>
      <c r="E30" s="2"/>
      <c r="F30" s="2"/>
      <c r="G30" s="2">
        <v>1083600</v>
      </c>
      <c r="H30" s="2">
        <v>4163938.0000000014</v>
      </c>
      <c r="I30" s="2"/>
      <c r="J30" s="2">
        <v>0</v>
      </c>
      <c r="K30" s="2"/>
      <c r="L30" s="1">
        <f t="shared" si="18"/>
        <v>7325642.0000000019</v>
      </c>
      <c r="M30" s="13">
        <f t="shared" si="18"/>
        <v>1083600</v>
      </c>
      <c r="N30" s="14">
        <f t="shared" si="19"/>
        <v>8409242.0000000019</v>
      </c>
      <c r="P30" s="3" t="s">
        <v>15</v>
      </c>
      <c r="Q30" s="2">
        <v>1228</v>
      </c>
      <c r="R30" s="2">
        <v>0</v>
      </c>
      <c r="S30" s="2">
        <v>0</v>
      </c>
      <c r="T30" s="2">
        <v>0</v>
      </c>
      <c r="U30" s="2">
        <v>0</v>
      </c>
      <c r="V30" s="2">
        <v>576</v>
      </c>
      <c r="W30" s="2">
        <v>2858</v>
      </c>
      <c r="X30" s="2">
        <v>0</v>
      </c>
      <c r="Y30" s="2">
        <v>414</v>
      </c>
      <c r="Z30" s="2">
        <v>0</v>
      </c>
      <c r="AA30" s="1">
        <f t="shared" si="20"/>
        <v>4500</v>
      </c>
      <c r="AB30" s="13">
        <f t="shared" si="21"/>
        <v>576</v>
      </c>
      <c r="AC30" s="17">
        <f t="shared" si="22"/>
        <v>5076</v>
      </c>
      <c r="AE30" s="3" t="s">
        <v>15</v>
      </c>
      <c r="AF30" s="2">
        <f t="shared" si="23"/>
        <v>2574.6775244299679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>
        <f t="shared" si="17"/>
        <v>1881.25</v>
      </c>
      <c r="AL30" s="2">
        <f t="shared" si="17"/>
        <v>1456.94121763471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1627.9204444444449</v>
      </c>
      <c r="AQ30" s="13">
        <f t="shared" si="17"/>
        <v>1881.25</v>
      </c>
      <c r="AR30" s="14">
        <f t="shared" si="17"/>
        <v>1656.6670606776993</v>
      </c>
    </row>
    <row r="31" spans="1:44" ht="15" customHeight="1" thickBot="1" x14ac:dyDescent="0.3">
      <c r="A31" s="4" t="s">
        <v>16</v>
      </c>
      <c r="B31" s="2">
        <v>23430593</v>
      </c>
      <c r="C31" s="2">
        <v>6696121.9999999991</v>
      </c>
      <c r="D31" s="2">
        <v>1687749.9999999998</v>
      </c>
      <c r="E31" s="2">
        <v>2074750</v>
      </c>
      <c r="F31" s="2">
        <v>3540620</v>
      </c>
      <c r="G31" s="2">
        <v>2029169.9999999998</v>
      </c>
      <c r="H31" s="2">
        <v>6388757.9999999991</v>
      </c>
      <c r="I31" s="2">
        <v>2304800</v>
      </c>
      <c r="J31" s="2">
        <v>0</v>
      </c>
      <c r="K31" s="2"/>
      <c r="L31" s="1">
        <f t="shared" ref="L31" si="24">B31+D31+F31+H31+J31</f>
        <v>35047721</v>
      </c>
      <c r="M31" s="13">
        <f t="shared" ref="M31" si="25">C31+E31+G31+I31+K31</f>
        <v>13104842</v>
      </c>
      <c r="N31" s="17">
        <f t="shared" ref="N31" si="26">L31+M31</f>
        <v>48152563</v>
      </c>
      <c r="P31" s="4" t="s">
        <v>16</v>
      </c>
      <c r="Q31" s="2">
        <v>4893</v>
      </c>
      <c r="R31" s="2">
        <v>1401</v>
      </c>
      <c r="S31" s="2">
        <v>730</v>
      </c>
      <c r="T31" s="2">
        <v>193</v>
      </c>
      <c r="U31" s="2">
        <v>517</v>
      </c>
      <c r="V31" s="2">
        <v>1093</v>
      </c>
      <c r="W31" s="2">
        <v>3845</v>
      </c>
      <c r="X31" s="2">
        <v>527</v>
      </c>
      <c r="Y31" s="2">
        <v>748</v>
      </c>
      <c r="Z31" s="2">
        <v>0</v>
      </c>
      <c r="AA31" s="1">
        <f t="shared" ref="AA31" si="27">Q31+S31+U31+W31+Y31</f>
        <v>10733</v>
      </c>
      <c r="AB31" s="13">
        <f t="shared" ref="AB31" si="28">R31+T31+V31+X31+Z31</f>
        <v>3214</v>
      </c>
      <c r="AC31" s="14">
        <f t="shared" ref="AC31" si="29">AA31+AB31</f>
        <v>13947</v>
      </c>
      <c r="AE31" s="4" t="s">
        <v>16</v>
      </c>
      <c r="AF31" s="2">
        <f t="shared" si="23"/>
        <v>4788.5945227876555</v>
      </c>
      <c r="AG31" s="2">
        <f t="shared" si="17"/>
        <v>4779.5303354746602</v>
      </c>
      <c r="AH31" s="2">
        <f t="shared" si="17"/>
        <v>2311.9863013698628</v>
      </c>
      <c r="AI31" s="2">
        <f t="shared" si="17"/>
        <v>10750</v>
      </c>
      <c r="AJ31" s="2">
        <f t="shared" si="17"/>
        <v>6848.3945841392651</v>
      </c>
      <c r="AK31" s="2">
        <f t="shared" si="17"/>
        <v>1856.5141811527903</v>
      </c>
      <c r="AL31" s="2">
        <f t="shared" si="17"/>
        <v>1661.5755526657995</v>
      </c>
      <c r="AM31" s="2">
        <f t="shared" si="17"/>
        <v>4373.4345351043639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3265.4170315848319</v>
      </c>
      <c r="AQ31" s="13">
        <f t="shared" ref="AQ31" si="31">IFERROR(M31/AB31, "N.A.")</f>
        <v>4077.4243932794025</v>
      </c>
      <c r="AR31" s="14">
        <f t="shared" ref="AR31" si="32">IFERROR(N31/AC31, "N.A.")</f>
        <v>3452.5391123539112</v>
      </c>
    </row>
    <row r="32" spans="1:44" ht="15" customHeight="1" thickBot="1" x14ac:dyDescent="0.3">
      <c r="A32" s="5" t="s">
        <v>0</v>
      </c>
      <c r="B32" s="24">
        <f>B31+C31</f>
        <v>30126715</v>
      </c>
      <c r="C32" s="26"/>
      <c r="D32" s="24">
        <f>D31+E31</f>
        <v>3762500</v>
      </c>
      <c r="E32" s="26"/>
      <c r="F32" s="24">
        <f>F31+G31</f>
        <v>5569790</v>
      </c>
      <c r="G32" s="26"/>
      <c r="H32" s="24">
        <f>H31+I31</f>
        <v>8693558</v>
      </c>
      <c r="I32" s="26"/>
      <c r="J32" s="24">
        <f>J31+K31</f>
        <v>0</v>
      </c>
      <c r="K32" s="26"/>
      <c r="L32" s="24">
        <f>L31+M31</f>
        <v>48152563</v>
      </c>
      <c r="M32" s="25"/>
      <c r="N32" s="18">
        <f>B32+D32+F32+H32+J32</f>
        <v>48152563</v>
      </c>
      <c r="P32" s="5" t="s">
        <v>0</v>
      </c>
      <c r="Q32" s="24">
        <f>Q31+R31</f>
        <v>6294</v>
      </c>
      <c r="R32" s="26"/>
      <c r="S32" s="24">
        <f>S31+T31</f>
        <v>923</v>
      </c>
      <c r="T32" s="26"/>
      <c r="U32" s="24">
        <f>U31+V31</f>
        <v>1610</v>
      </c>
      <c r="V32" s="26"/>
      <c r="W32" s="24">
        <f>W31+X31</f>
        <v>4372</v>
      </c>
      <c r="X32" s="26"/>
      <c r="Y32" s="24">
        <f>Y31+Z31</f>
        <v>748</v>
      </c>
      <c r="Z32" s="26"/>
      <c r="AA32" s="24">
        <f>AA31+AB31</f>
        <v>13947</v>
      </c>
      <c r="AB32" s="26"/>
      <c r="AC32" s="19">
        <f>Q32+S32+U32+W32+Y32</f>
        <v>13947</v>
      </c>
      <c r="AE32" s="5" t="s">
        <v>0</v>
      </c>
      <c r="AF32" s="27">
        <f>IFERROR(B32/Q32,"N.A.")</f>
        <v>4786.5768986336197</v>
      </c>
      <c r="AG32" s="28"/>
      <c r="AH32" s="27">
        <f>IFERROR(D32/S32,"N.A.")</f>
        <v>4076.3813651137593</v>
      </c>
      <c r="AI32" s="28"/>
      <c r="AJ32" s="27">
        <f>IFERROR(F32/U32,"N.A.")</f>
        <v>3459.4968944099378</v>
      </c>
      <c r="AK32" s="28"/>
      <c r="AL32" s="27">
        <f>IFERROR(H32/W32,"N.A.")</f>
        <v>1988.4624885635865</v>
      </c>
      <c r="AM32" s="28"/>
      <c r="AN32" s="27">
        <f>IFERROR(J32/Y32,"N.A.")</f>
        <v>0</v>
      </c>
      <c r="AO32" s="28"/>
      <c r="AP32" s="27">
        <f>IFERROR(L32/AA32,"N.A.")</f>
        <v>3452.5391123539112</v>
      </c>
      <c r="AQ32" s="28"/>
      <c r="AR32" s="16">
        <f>IFERROR(N32/AC32, "N.A.")</f>
        <v>3452.5391123539112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1621750</v>
      </c>
      <c r="C39" s="2"/>
      <c r="D39" s="2"/>
      <c r="E39" s="2"/>
      <c r="F39" s="2">
        <v>379260</v>
      </c>
      <c r="G39" s="2"/>
      <c r="H39" s="2">
        <v>2993713.0000000005</v>
      </c>
      <c r="I39" s="2"/>
      <c r="J39" s="2">
        <v>0</v>
      </c>
      <c r="K39" s="2"/>
      <c r="L39" s="1">
        <f>B39+D39+F39+H39+J39</f>
        <v>4994723</v>
      </c>
      <c r="M39" s="13">
        <f>C39+E39+G39+I39+K39</f>
        <v>0</v>
      </c>
      <c r="N39" s="14">
        <f>L39+M39</f>
        <v>4994723</v>
      </c>
      <c r="P39" s="3" t="s">
        <v>12</v>
      </c>
      <c r="Q39" s="2">
        <v>558</v>
      </c>
      <c r="R39" s="2">
        <v>0</v>
      </c>
      <c r="S39" s="2">
        <v>0</v>
      </c>
      <c r="T39" s="2">
        <v>0</v>
      </c>
      <c r="U39" s="2">
        <v>126</v>
      </c>
      <c r="V39" s="2">
        <v>0</v>
      </c>
      <c r="W39" s="2">
        <v>2347</v>
      </c>
      <c r="X39" s="2">
        <v>0</v>
      </c>
      <c r="Y39" s="2">
        <v>506</v>
      </c>
      <c r="Z39" s="2">
        <v>0</v>
      </c>
      <c r="AA39" s="1">
        <f>Q39+S39+U39+W39+Y39</f>
        <v>3537</v>
      </c>
      <c r="AB39" s="13">
        <f>R39+T39+V39+X39+Z39</f>
        <v>0</v>
      </c>
      <c r="AC39" s="14">
        <f>AA39+AB39</f>
        <v>3537</v>
      </c>
      <c r="AE39" s="3" t="s">
        <v>12</v>
      </c>
      <c r="AF39" s="2">
        <f>IFERROR(B39/Q39, "N.A.")</f>
        <v>2906.3620071684586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>
        <f t="shared" si="33"/>
        <v>3010</v>
      </c>
      <c r="AK39" s="2" t="str">
        <f t="shared" si="33"/>
        <v>N.A.</v>
      </c>
      <c r="AL39" s="2">
        <f t="shared" si="33"/>
        <v>1275.548785683852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1412.1354255018377</v>
      </c>
      <c r="AQ39" s="13" t="str">
        <f t="shared" si="33"/>
        <v>N.A.</v>
      </c>
      <c r="AR39" s="14">
        <f t="shared" si="33"/>
        <v>1412.1354255018377</v>
      </c>
    </row>
    <row r="40" spans="1:44" ht="15" customHeight="1" thickBot="1" x14ac:dyDescent="0.3">
      <c r="A40" s="3" t="s">
        <v>13</v>
      </c>
      <c r="B40" s="2">
        <v>763164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763164</v>
      </c>
      <c r="M40" s="13">
        <f t="shared" si="34"/>
        <v>0</v>
      </c>
      <c r="N40" s="14">
        <f t="shared" ref="N40:N42" si="35">L40+M40</f>
        <v>763164</v>
      </c>
      <c r="P40" s="3" t="s">
        <v>13</v>
      </c>
      <c r="Q40" s="2">
        <v>288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288</v>
      </c>
      <c r="AB40" s="13">
        <f t="shared" si="36"/>
        <v>0</v>
      </c>
      <c r="AC40" s="14">
        <f t="shared" ref="AC40:AC42" si="37">AA40+AB40</f>
        <v>288</v>
      </c>
      <c r="AE40" s="3" t="s">
        <v>13</v>
      </c>
      <c r="AF40" s="2">
        <f t="shared" ref="AF40:AF43" si="38">IFERROR(B40/Q40, "N.A.")</f>
        <v>2649.875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2649.875</v>
      </c>
      <c r="AQ40" s="13" t="str">
        <f t="shared" si="33"/>
        <v>N.A.</v>
      </c>
      <c r="AR40" s="14">
        <f t="shared" si="33"/>
        <v>2649.875</v>
      </c>
    </row>
    <row r="41" spans="1:44" ht="15" customHeight="1" thickBot="1" x14ac:dyDescent="0.3">
      <c r="A41" s="3" t="s">
        <v>14</v>
      </c>
      <c r="B41" s="2">
        <v>4345240</v>
      </c>
      <c r="C41" s="2">
        <v>7824320</v>
      </c>
      <c r="D41" s="2">
        <v>150500</v>
      </c>
      <c r="E41" s="2"/>
      <c r="F41" s="2"/>
      <c r="G41" s="2">
        <v>1671840</v>
      </c>
      <c r="H41" s="2"/>
      <c r="I41" s="2">
        <v>829900</v>
      </c>
      <c r="J41" s="2">
        <v>0</v>
      </c>
      <c r="K41" s="2"/>
      <c r="L41" s="1">
        <f t="shared" si="34"/>
        <v>4495740</v>
      </c>
      <c r="M41" s="13">
        <f t="shared" si="34"/>
        <v>10326060</v>
      </c>
      <c r="N41" s="14">
        <f t="shared" si="35"/>
        <v>14821800</v>
      </c>
      <c r="P41" s="3" t="s">
        <v>14</v>
      </c>
      <c r="Q41" s="2">
        <v>1206</v>
      </c>
      <c r="R41" s="2">
        <v>1096</v>
      </c>
      <c r="S41" s="2">
        <v>172</v>
      </c>
      <c r="T41" s="2">
        <v>0</v>
      </c>
      <c r="U41" s="2">
        <v>0</v>
      </c>
      <c r="V41" s="2">
        <v>162</v>
      </c>
      <c r="W41" s="2">
        <v>0</v>
      </c>
      <c r="X41" s="2">
        <v>193</v>
      </c>
      <c r="Y41" s="2">
        <v>794</v>
      </c>
      <c r="Z41" s="2">
        <v>0</v>
      </c>
      <c r="AA41" s="1">
        <f t="shared" si="36"/>
        <v>2172</v>
      </c>
      <c r="AB41" s="13">
        <f t="shared" si="36"/>
        <v>1451</v>
      </c>
      <c r="AC41" s="14">
        <f t="shared" si="37"/>
        <v>3623</v>
      </c>
      <c r="AE41" s="3" t="s">
        <v>14</v>
      </c>
      <c r="AF41" s="2">
        <f t="shared" si="38"/>
        <v>3603.0182421227196</v>
      </c>
      <c r="AG41" s="2">
        <f t="shared" si="33"/>
        <v>7138.9781021897807</v>
      </c>
      <c r="AH41" s="2">
        <f t="shared" si="33"/>
        <v>875</v>
      </c>
      <c r="AI41" s="2" t="str">
        <f t="shared" si="33"/>
        <v>N.A.</v>
      </c>
      <c r="AJ41" s="2" t="str">
        <f t="shared" si="33"/>
        <v>N.A.</v>
      </c>
      <c r="AK41" s="2">
        <f t="shared" si="33"/>
        <v>10320</v>
      </c>
      <c r="AL41" s="2" t="str">
        <f t="shared" si="33"/>
        <v>N.A.</v>
      </c>
      <c r="AM41" s="2">
        <f t="shared" si="33"/>
        <v>4300</v>
      </c>
      <c r="AN41" s="2">
        <f t="shared" si="33"/>
        <v>0</v>
      </c>
      <c r="AO41" s="2" t="str">
        <f t="shared" si="33"/>
        <v>N.A.</v>
      </c>
      <c r="AP41" s="15">
        <f t="shared" si="33"/>
        <v>2069.8618784530386</v>
      </c>
      <c r="AQ41" s="13">
        <f t="shared" si="33"/>
        <v>7116.5127498277052</v>
      </c>
      <c r="AR41" s="14">
        <f t="shared" si="33"/>
        <v>4091.0295335357437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6"/>
        <v>0</v>
      </c>
      <c r="AB42" s="13">
        <f t="shared" si="36"/>
        <v>0</v>
      </c>
      <c r="AC42" s="14">
        <f t="shared" si="37"/>
        <v>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 t="str">
        <f t="shared" si="33"/>
        <v>N.A.</v>
      </c>
      <c r="AR42" s="14" t="str">
        <f t="shared" si="33"/>
        <v>N.A.</v>
      </c>
    </row>
    <row r="43" spans="1:44" ht="15" customHeight="1" thickBot="1" x14ac:dyDescent="0.3">
      <c r="A43" s="4" t="s">
        <v>16</v>
      </c>
      <c r="B43" s="2">
        <v>6730153.9999999991</v>
      </c>
      <c r="C43" s="2">
        <v>7824320</v>
      </c>
      <c r="D43" s="2">
        <v>150500</v>
      </c>
      <c r="E43" s="2"/>
      <c r="F43" s="2">
        <v>379260</v>
      </c>
      <c r="G43" s="2">
        <v>1671840</v>
      </c>
      <c r="H43" s="2">
        <v>2993713.0000000005</v>
      </c>
      <c r="I43" s="2">
        <v>829900</v>
      </c>
      <c r="J43" s="2">
        <v>0</v>
      </c>
      <c r="K43" s="2"/>
      <c r="L43" s="1">
        <f t="shared" ref="L43" si="39">B43+D43+F43+H43+J43</f>
        <v>10253627</v>
      </c>
      <c r="M43" s="13">
        <f t="shared" ref="M43" si="40">C43+E43+G43+I43+K43</f>
        <v>10326060</v>
      </c>
      <c r="N43" s="17">
        <f t="shared" ref="N43" si="41">L43+M43</f>
        <v>20579687</v>
      </c>
      <c r="P43" s="4" t="s">
        <v>16</v>
      </c>
      <c r="Q43" s="2">
        <v>2052</v>
      </c>
      <c r="R43" s="2">
        <v>1096</v>
      </c>
      <c r="S43" s="2">
        <v>172</v>
      </c>
      <c r="T43" s="2">
        <v>0</v>
      </c>
      <c r="U43" s="2">
        <v>126</v>
      </c>
      <c r="V43" s="2">
        <v>162</v>
      </c>
      <c r="W43" s="2">
        <v>2347</v>
      </c>
      <c r="X43" s="2">
        <v>193</v>
      </c>
      <c r="Y43" s="2">
        <v>1300</v>
      </c>
      <c r="Z43" s="2">
        <v>0</v>
      </c>
      <c r="AA43" s="1">
        <f t="shared" ref="AA43" si="42">Q43+S43+U43+W43+Y43</f>
        <v>5997</v>
      </c>
      <c r="AB43" s="13">
        <f t="shared" ref="AB43" si="43">R43+T43+V43+X43+Z43</f>
        <v>1451</v>
      </c>
      <c r="AC43" s="17">
        <f t="shared" ref="AC43" si="44">AA43+AB43</f>
        <v>7448</v>
      </c>
      <c r="AE43" s="4" t="s">
        <v>16</v>
      </c>
      <c r="AF43" s="2">
        <f t="shared" si="38"/>
        <v>3279.8021442495124</v>
      </c>
      <c r="AG43" s="2">
        <f t="shared" si="33"/>
        <v>7138.9781021897807</v>
      </c>
      <c r="AH43" s="2">
        <f t="shared" si="33"/>
        <v>875</v>
      </c>
      <c r="AI43" s="2" t="str">
        <f t="shared" si="33"/>
        <v>N.A.</v>
      </c>
      <c r="AJ43" s="2">
        <f t="shared" si="33"/>
        <v>3010</v>
      </c>
      <c r="AK43" s="2">
        <f t="shared" si="33"/>
        <v>10320</v>
      </c>
      <c r="AL43" s="2">
        <f t="shared" si="33"/>
        <v>1275.548785683852</v>
      </c>
      <c r="AM43" s="2">
        <f t="shared" si="33"/>
        <v>4300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1709.7927296981825</v>
      </c>
      <c r="AQ43" s="13">
        <f t="shared" ref="AQ43" si="46">IFERROR(M43/AB43, "N.A.")</f>
        <v>7116.5127498277052</v>
      </c>
      <c r="AR43" s="14">
        <f t="shared" ref="AR43" si="47">IFERROR(N43/AC43, "N.A.")</f>
        <v>2763.1158700322235</v>
      </c>
    </row>
    <row r="44" spans="1:44" ht="15" customHeight="1" thickBot="1" x14ac:dyDescent="0.3">
      <c r="A44" s="5" t="s">
        <v>0</v>
      </c>
      <c r="B44" s="24">
        <f>B43+C43</f>
        <v>14554474</v>
      </c>
      <c r="C44" s="26"/>
      <c r="D44" s="24">
        <f>D43+E43</f>
        <v>150500</v>
      </c>
      <c r="E44" s="26"/>
      <c r="F44" s="24">
        <f>F43+G43</f>
        <v>2051100</v>
      </c>
      <c r="G44" s="26"/>
      <c r="H44" s="24">
        <f>H43+I43</f>
        <v>3823613.0000000005</v>
      </c>
      <c r="I44" s="26"/>
      <c r="J44" s="24">
        <f>J43+K43</f>
        <v>0</v>
      </c>
      <c r="K44" s="26"/>
      <c r="L44" s="24">
        <f>L43+M43</f>
        <v>20579687</v>
      </c>
      <c r="M44" s="25"/>
      <c r="N44" s="18">
        <f>B44+D44+F44+H44+J44</f>
        <v>20579687</v>
      </c>
      <c r="P44" s="5" t="s">
        <v>0</v>
      </c>
      <c r="Q44" s="24">
        <f>Q43+R43</f>
        <v>3148</v>
      </c>
      <c r="R44" s="26"/>
      <c r="S44" s="24">
        <f>S43+T43</f>
        <v>172</v>
      </c>
      <c r="T44" s="26"/>
      <c r="U44" s="24">
        <f>U43+V43</f>
        <v>288</v>
      </c>
      <c r="V44" s="26"/>
      <c r="W44" s="24">
        <f>W43+X43</f>
        <v>2540</v>
      </c>
      <c r="X44" s="26"/>
      <c r="Y44" s="24">
        <f>Y43+Z43</f>
        <v>1300</v>
      </c>
      <c r="Z44" s="26"/>
      <c r="AA44" s="24">
        <f>AA43+AB43</f>
        <v>7448</v>
      </c>
      <c r="AB44" s="25"/>
      <c r="AC44" s="18">
        <f>Q44+S44+U44+W44+Y44</f>
        <v>7448</v>
      </c>
      <c r="AE44" s="5" t="s">
        <v>0</v>
      </c>
      <c r="AF44" s="27">
        <f>IFERROR(B44/Q44,"N.A.")</f>
        <v>4623.4034307496822</v>
      </c>
      <c r="AG44" s="28"/>
      <c r="AH44" s="27">
        <f>IFERROR(D44/S44,"N.A.")</f>
        <v>875</v>
      </c>
      <c r="AI44" s="28"/>
      <c r="AJ44" s="27">
        <f>IFERROR(F44/U44,"N.A.")</f>
        <v>7121.875</v>
      </c>
      <c r="AK44" s="28"/>
      <c r="AL44" s="27">
        <f>IFERROR(H44/W44,"N.A.")</f>
        <v>1505.3594488188978</v>
      </c>
      <c r="AM44" s="28"/>
      <c r="AN44" s="27">
        <f>IFERROR(J44/Y44,"N.A.")</f>
        <v>0</v>
      </c>
      <c r="AO44" s="28"/>
      <c r="AP44" s="27">
        <f>IFERROR(L44/AA44,"N.A.")</f>
        <v>2763.1158700322235</v>
      </c>
      <c r="AQ44" s="28"/>
      <c r="AR44" s="16">
        <f>IFERROR(N44/AC44, "N.A.")</f>
        <v>2763.1158700322235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202413528.00000012</v>
      </c>
      <c r="C15" s="2"/>
      <c r="D15" s="2">
        <v>135352438.00000003</v>
      </c>
      <c r="E15" s="2"/>
      <c r="F15" s="2">
        <v>98706060.000000045</v>
      </c>
      <c r="G15" s="2"/>
      <c r="H15" s="2">
        <v>361607821.99999976</v>
      </c>
      <c r="I15" s="2"/>
      <c r="J15" s="2">
        <v>0</v>
      </c>
      <c r="K15" s="2"/>
      <c r="L15" s="1">
        <f>B15+D15+F15+H15+J15</f>
        <v>798079848</v>
      </c>
      <c r="M15" s="13">
        <f>C15+E15+G15+I15+K15</f>
        <v>0</v>
      </c>
      <c r="N15" s="14">
        <f>L15+M15</f>
        <v>798079848</v>
      </c>
      <c r="P15" s="3" t="s">
        <v>12</v>
      </c>
      <c r="Q15" s="2">
        <v>40145</v>
      </c>
      <c r="R15" s="2">
        <v>0</v>
      </c>
      <c r="S15" s="2">
        <v>21163</v>
      </c>
      <c r="T15" s="2">
        <v>0</v>
      </c>
      <c r="U15" s="2">
        <v>13641</v>
      </c>
      <c r="V15" s="2">
        <v>0</v>
      </c>
      <c r="W15" s="2">
        <v>90427</v>
      </c>
      <c r="X15" s="2">
        <v>0</v>
      </c>
      <c r="Y15" s="2">
        <v>7955</v>
      </c>
      <c r="Z15" s="2">
        <v>0</v>
      </c>
      <c r="AA15" s="1">
        <f>Q15+S15+U15+W15+Y15</f>
        <v>173331</v>
      </c>
      <c r="AB15" s="13">
        <f>R15+T15+V15+X15+Z15</f>
        <v>0</v>
      </c>
      <c r="AC15" s="14">
        <f>AA15+AB15</f>
        <v>173331</v>
      </c>
      <c r="AE15" s="3" t="s">
        <v>12</v>
      </c>
      <c r="AF15" s="2">
        <f>IFERROR(B15/Q15, "N.A.")</f>
        <v>5042.0607298542809</v>
      </c>
      <c r="AG15" s="2" t="str">
        <f t="shared" ref="AG15:AR19" si="0">IFERROR(C15/R15, "N.A.")</f>
        <v>N.A.</v>
      </c>
      <c r="AH15" s="2">
        <f t="shared" si="0"/>
        <v>6395.7112885696752</v>
      </c>
      <c r="AI15" s="2" t="str">
        <f t="shared" si="0"/>
        <v>N.A.</v>
      </c>
      <c r="AJ15" s="2">
        <f t="shared" si="0"/>
        <v>7235.984165383773</v>
      </c>
      <c r="AK15" s="2" t="str">
        <f t="shared" si="0"/>
        <v>N.A.</v>
      </c>
      <c r="AL15" s="2">
        <f t="shared" si="0"/>
        <v>3998.8921671624598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4604.368797272271</v>
      </c>
      <c r="AQ15" s="13" t="str">
        <f t="shared" si="0"/>
        <v>N.A.</v>
      </c>
      <c r="AR15" s="14">
        <f t="shared" si="0"/>
        <v>4604.368797272271</v>
      </c>
    </row>
    <row r="16" spans="1:44" ht="15" customHeight="1" thickBot="1" x14ac:dyDescent="0.3">
      <c r="A16" s="3" t="s">
        <v>13</v>
      </c>
      <c r="B16" s="2">
        <v>107200095.99999999</v>
      </c>
      <c r="C16" s="2">
        <v>9537790</v>
      </c>
      <c r="D16" s="2">
        <v>2560650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109760745.99999999</v>
      </c>
      <c r="M16" s="13">
        <f t="shared" si="1"/>
        <v>9537790</v>
      </c>
      <c r="N16" s="14">
        <f t="shared" ref="N16:N18" si="2">L16+M16</f>
        <v>119298535.99999999</v>
      </c>
      <c r="P16" s="3" t="s">
        <v>13</v>
      </c>
      <c r="Q16" s="2">
        <v>31306</v>
      </c>
      <c r="R16" s="2">
        <v>2227</v>
      </c>
      <c r="S16" s="2">
        <v>397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31703</v>
      </c>
      <c r="AB16" s="13">
        <f t="shared" si="3"/>
        <v>2227</v>
      </c>
      <c r="AC16" s="14">
        <f t="shared" ref="AC16:AC18" si="4">AA16+AB16</f>
        <v>33930</v>
      </c>
      <c r="AE16" s="3" t="s">
        <v>13</v>
      </c>
      <c r="AF16" s="2">
        <f t="shared" ref="AF16:AF19" si="5">IFERROR(B16/Q16, "N.A.")</f>
        <v>3424.2667859196317</v>
      </c>
      <c r="AG16" s="2">
        <f t="shared" si="0"/>
        <v>4282.7974854063759</v>
      </c>
      <c r="AH16" s="2">
        <f t="shared" si="0"/>
        <v>6450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3462.1564520707816</v>
      </c>
      <c r="AQ16" s="13">
        <f t="shared" si="0"/>
        <v>4282.7974854063759</v>
      </c>
      <c r="AR16" s="14">
        <f t="shared" si="0"/>
        <v>3516.0193339227817</v>
      </c>
    </row>
    <row r="17" spans="1:44" ht="15" customHeight="1" thickBot="1" x14ac:dyDescent="0.3">
      <c r="A17" s="3" t="s">
        <v>14</v>
      </c>
      <c r="B17" s="2">
        <v>570936934.00000024</v>
      </c>
      <c r="C17" s="2">
        <v>2348578874.999999</v>
      </c>
      <c r="D17" s="2">
        <v>138776565.99999991</v>
      </c>
      <c r="E17" s="2">
        <v>34441510.000000007</v>
      </c>
      <c r="F17" s="2"/>
      <c r="G17" s="2">
        <v>248968440</v>
      </c>
      <c r="H17" s="2"/>
      <c r="I17" s="2">
        <v>167918870.99999994</v>
      </c>
      <c r="J17" s="2">
        <v>0</v>
      </c>
      <c r="K17" s="2"/>
      <c r="L17" s="1">
        <f t="shared" si="1"/>
        <v>709713500.00000012</v>
      </c>
      <c r="M17" s="13">
        <f t="shared" si="1"/>
        <v>2799907695.999999</v>
      </c>
      <c r="N17" s="14">
        <f t="shared" si="2"/>
        <v>3509621195.999999</v>
      </c>
      <c r="P17" s="3" t="s">
        <v>14</v>
      </c>
      <c r="Q17" s="2">
        <v>113496</v>
      </c>
      <c r="R17" s="2">
        <v>385000</v>
      </c>
      <c r="S17" s="2">
        <v>23539</v>
      </c>
      <c r="T17" s="2">
        <v>5217</v>
      </c>
      <c r="U17" s="2">
        <v>0</v>
      </c>
      <c r="V17" s="2">
        <v>25587</v>
      </c>
      <c r="W17" s="2">
        <v>0</v>
      </c>
      <c r="X17" s="2">
        <v>28954</v>
      </c>
      <c r="Y17" s="2">
        <v>11607</v>
      </c>
      <c r="Z17" s="2">
        <v>0</v>
      </c>
      <c r="AA17" s="1">
        <f t="shared" si="3"/>
        <v>148642</v>
      </c>
      <c r="AB17" s="13">
        <f t="shared" si="3"/>
        <v>444758</v>
      </c>
      <c r="AC17" s="14">
        <f t="shared" si="4"/>
        <v>593400</v>
      </c>
      <c r="AE17" s="3" t="s">
        <v>14</v>
      </c>
      <c r="AF17" s="2">
        <f t="shared" si="5"/>
        <v>5030.4586417142473</v>
      </c>
      <c r="AG17" s="2">
        <f t="shared" si="0"/>
        <v>6100.2048701298672</v>
      </c>
      <c r="AH17" s="2">
        <f t="shared" si="0"/>
        <v>5895.6015973490767</v>
      </c>
      <c r="AI17" s="2">
        <f t="shared" si="0"/>
        <v>6601.7845505079558</v>
      </c>
      <c r="AJ17" s="2" t="str">
        <f t="shared" si="0"/>
        <v>N.A.</v>
      </c>
      <c r="AK17" s="2">
        <f t="shared" si="0"/>
        <v>9730.2708406612728</v>
      </c>
      <c r="AL17" s="2" t="str">
        <f t="shared" si="0"/>
        <v>N.A.</v>
      </c>
      <c r="AM17" s="2">
        <f t="shared" si="0"/>
        <v>5799.5051115562592</v>
      </c>
      <c r="AN17" s="2">
        <f t="shared" si="0"/>
        <v>0</v>
      </c>
      <c r="AO17" s="2" t="str">
        <f t="shared" si="0"/>
        <v>N.A.</v>
      </c>
      <c r="AP17" s="15">
        <f t="shared" si="0"/>
        <v>4774.6498297923881</v>
      </c>
      <c r="AQ17" s="13">
        <f t="shared" si="0"/>
        <v>6295.3509459076604</v>
      </c>
      <c r="AR17" s="14">
        <f t="shared" si="0"/>
        <v>5914.4273609706761</v>
      </c>
    </row>
    <row r="18" spans="1:44" ht="15" customHeight="1" thickBot="1" x14ac:dyDescent="0.3">
      <c r="A18" s="3" t="s">
        <v>15</v>
      </c>
      <c r="B18" s="2">
        <v>25709467.000000004</v>
      </c>
      <c r="C18" s="2">
        <v>9698607</v>
      </c>
      <c r="D18" s="2">
        <v>2295282.0000000005</v>
      </c>
      <c r="E18" s="2"/>
      <c r="F18" s="2"/>
      <c r="G18" s="2">
        <v>53651840.999999985</v>
      </c>
      <c r="H18" s="2">
        <v>19018715</v>
      </c>
      <c r="I18" s="2"/>
      <c r="J18" s="2">
        <v>0</v>
      </c>
      <c r="K18" s="2"/>
      <c r="L18" s="1">
        <f t="shared" si="1"/>
        <v>47023464</v>
      </c>
      <c r="M18" s="13">
        <f t="shared" si="1"/>
        <v>63350447.999999985</v>
      </c>
      <c r="N18" s="14">
        <f t="shared" si="2"/>
        <v>110373911.99999999</v>
      </c>
      <c r="P18" s="3" t="s">
        <v>15</v>
      </c>
      <c r="Q18" s="2">
        <v>7590</v>
      </c>
      <c r="R18" s="2">
        <v>2507</v>
      </c>
      <c r="S18" s="2">
        <v>724</v>
      </c>
      <c r="T18" s="2">
        <v>0</v>
      </c>
      <c r="U18" s="2">
        <v>0</v>
      </c>
      <c r="V18" s="2">
        <v>4551</v>
      </c>
      <c r="W18" s="2">
        <v>19783</v>
      </c>
      <c r="X18" s="2">
        <v>0</v>
      </c>
      <c r="Y18" s="2">
        <v>4957</v>
      </c>
      <c r="Z18" s="2">
        <v>0</v>
      </c>
      <c r="AA18" s="1">
        <f t="shared" si="3"/>
        <v>33054</v>
      </c>
      <c r="AB18" s="13">
        <f t="shared" si="3"/>
        <v>7058</v>
      </c>
      <c r="AC18" s="17">
        <f t="shared" si="4"/>
        <v>40112</v>
      </c>
      <c r="AE18" s="3" t="s">
        <v>15</v>
      </c>
      <c r="AF18" s="2">
        <f t="shared" si="5"/>
        <v>3387.2815546772072</v>
      </c>
      <c r="AG18" s="2">
        <f t="shared" si="0"/>
        <v>3868.6106900678101</v>
      </c>
      <c r="AH18" s="2">
        <f t="shared" si="0"/>
        <v>3170.2790055248624</v>
      </c>
      <c r="AI18" s="2" t="str">
        <f t="shared" si="0"/>
        <v>N.A.</v>
      </c>
      <c r="AJ18" s="2" t="str">
        <f t="shared" si="0"/>
        <v>N.A.</v>
      </c>
      <c r="AK18" s="2">
        <f t="shared" si="0"/>
        <v>11789.022412656555</v>
      </c>
      <c r="AL18" s="2">
        <f t="shared" si="0"/>
        <v>961.36657736440372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1422.6255218732983</v>
      </c>
      <c r="AQ18" s="13">
        <f t="shared" si="0"/>
        <v>8975.6939642958332</v>
      </c>
      <c r="AR18" s="14">
        <f t="shared" si="0"/>
        <v>2751.64319904268</v>
      </c>
    </row>
    <row r="19" spans="1:44" ht="15" customHeight="1" thickBot="1" x14ac:dyDescent="0.3">
      <c r="A19" s="4" t="s">
        <v>16</v>
      </c>
      <c r="B19" s="2">
        <v>906260025.00000036</v>
      </c>
      <c r="C19" s="2">
        <v>2367815272.0000043</v>
      </c>
      <c r="D19" s="2">
        <v>278984935.99999988</v>
      </c>
      <c r="E19" s="2">
        <v>34441510.000000007</v>
      </c>
      <c r="F19" s="2">
        <v>98706060.000000045</v>
      </c>
      <c r="G19" s="2">
        <v>302620280.99999994</v>
      </c>
      <c r="H19" s="2">
        <v>380626537.00000012</v>
      </c>
      <c r="I19" s="2">
        <v>167918870.99999994</v>
      </c>
      <c r="J19" s="2">
        <v>0</v>
      </c>
      <c r="K19" s="2"/>
      <c r="L19" s="1">
        <f t="shared" ref="L19" si="6">B19+D19+F19+H19+J19</f>
        <v>1664577558.0000005</v>
      </c>
      <c r="M19" s="13">
        <f t="shared" ref="M19" si="7">C19+E19+G19+I19+K19</f>
        <v>2872795934.0000043</v>
      </c>
      <c r="N19" s="17">
        <f t="shared" ref="N19" si="8">L19+M19</f>
        <v>4537373492.0000048</v>
      </c>
      <c r="P19" s="4" t="s">
        <v>16</v>
      </c>
      <c r="Q19" s="2">
        <v>192537</v>
      </c>
      <c r="R19" s="2">
        <v>389734</v>
      </c>
      <c r="S19" s="2">
        <v>45823</v>
      </c>
      <c r="T19" s="2">
        <v>5217</v>
      </c>
      <c r="U19" s="2">
        <v>13641</v>
      </c>
      <c r="V19" s="2">
        <v>30138</v>
      </c>
      <c r="W19" s="2">
        <v>110210</v>
      </c>
      <c r="X19" s="2">
        <v>28954</v>
      </c>
      <c r="Y19" s="2">
        <v>24519</v>
      </c>
      <c r="Z19" s="2">
        <v>0</v>
      </c>
      <c r="AA19" s="1">
        <f t="shared" ref="AA19" si="9">Q19+S19+U19+W19+Y19</f>
        <v>386730</v>
      </c>
      <c r="AB19" s="13">
        <f t="shared" ref="AB19" si="10">R19+T19+V19+X19+Z19</f>
        <v>454043</v>
      </c>
      <c r="AC19" s="14">
        <f t="shared" ref="AC19" si="11">AA19+AB19</f>
        <v>840773</v>
      </c>
      <c r="AE19" s="4" t="s">
        <v>16</v>
      </c>
      <c r="AF19" s="2">
        <f t="shared" si="5"/>
        <v>4706.9395752504734</v>
      </c>
      <c r="AG19" s="2">
        <f t="shared" si="0"/>
        <v>6075.4649889411867</v>
      </c>
      <c r="AH19" s="2">
        <f t="shared" si="0"/>
        <v>6088.3166968552887</v>
      </c>
      <c r="AI19" s="2">
        <f t="shared" si="0"/>
        <v>6601.7845505079558</v>
      </c>
      <c r="AJ19" s="2">
        <f t="shared" si="0"/>
        <v>7235.984165383773</v>
      </c>
      <c r="AK19" s="2">
        <f t="shared" si="0"/>
        <v>10041.153394385823</v>
      </c>
      <c r="AL19" s="2">
        <f t="shared" si="0"/>
        <v>3453.6479176118332</v>
      </c>
      <c r="AM19" s="2">
        <f t="shared" si="0"/>
        <v>5799.5051115562592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4304.2369560158259</v>
      </c>
      <c r="AQ19" s="13">
        <f t="shared" ref="AQ19" si="13">IFERROR(M19/AB19, "N.A.")</f>
        <v>6327.1450809725166</v>
      </c>
      <c r="AR19" s="14">
        <f t="shared" ref="AR19" si="14">IFERROR(N19/AC19, "N.A.")</f>
        <v>5396.6688892245647</v>
      </c>
    </row>
    <row r="20" spans="1:44" ht="15" customHeight="1" thickBot="1" x14ac:dyDescent="0.3">
      <c r="A20" s="5" t="s">
        <v>0</v>
      </c>
      <c r="B20" s="24">
        <f>B19+C19</f>
        <v>3274075297.0000048</v>
      </c>
      <c r="C20" s="26"/>
      <c r="D20" s="24">
        <f>D19+E19</f>
        <v>313426445.99999988</v>
      </c>
      <c r="E20" s="26"/>
      <c r="F20" s="24">
        <f>F19+G19</f>
        <v>401326341</v>
      </c>
      <c r="G20" s="26"/>
      <c r="H20" s="24">
        <f>H19+I19</f>
        <v>548545408</v>
      </c>
      <c r="I20" s="26"/>
      <c r="J20" s="24">
        <f>J19+K19</f>
        <v>0</v>
      </c>
      <c r="K20" s="26"/>
      <c r="L20" s="24">
        <f>L19+M19</f>
        <v>4537373492.0000048</v>
      </c>
      <c r="M20" s="25"/>
      <c r="N20" s="18">
        <f>B20+D20+F20+H20+J20</f>
        <v>4537373492.0000048</v>
      </c>
      <c r="P20" s="5" t="s">
        <v>0</v>
      </c>
      <c r="Q20" s="24">
        <f>Q19+R19</f>
        <v>582271</v>
      </c>
      <c r="R20" s="26"/>
      <c r="S20" s="24">
        <f>S19+T19</f>
        <v>51040</v>
      </c>
      <c r="T20" s="26"/>
      <c r="U20" s="24">
        <f>U19+V19</f>
        <v>43779</v>
      </c>
      <c r="V20" s="26"/>
      <c r="W20" s="24">
        <f>W19+X19</f>
        <v>139164</v>
      </c>
      <c r="X20" s="26"/>
      <c r="Y20" s="24">
        <f>Y19+Z19</f>
        <v>24519</v>
      </c>
      <c r="Z20" s="26"/>
      <c r="AA20" s="24">
        <f>AA19+AB19</f>
        <v>840773</v>
      </c>
      <c r="AB20" s="26"/>
      <c r="AC20" s="19">
        <f>Q20+S20+U20+W20+Y20</f>
        <v>840773</v>
      </c>
      <c r="AE20" s="5" t="s">
        <v>0</v>
      </c>
      <c r="AF20" s="27">
        <f>IFERROR(B20/Q20,"N.A.")</f>
        <v>5622.9406874118831</v>
      </c>
      <c r="AG20" s="28"/>
      <c r="AH20" s="27">
        <f>IFERROR(D20/S20,"N.A.")</f>
        <v>6140.8002742946683</v>
      </c>
      <c r="AI20" s="28"/>
      <c r="AJ20" s="27">
        <f>IFERROR(F20/U20,"N.A.")</f>
        <v>9167.0970328239564</v>
      </c>
      <c r="AK20" s="28"/>
      <c r="AL20" s="27">
        <f>IFERROR(H20/W20,"N.A.")</f>
        <v>3941.7191802477651</v>
      </c>
      <c r="AM20" s="28"/>
      <c r="AN20" s="27">
        <f>IFERROR(J20/Y20,"N.A.")</f>
        <v>0</v>
      </c>
      <c r="AO20" s="28"/>
      <c r="AP20" s="27">
        <f>IFERROR(L20/AA20,"N.A.")</f>
        <v>5396.6688892245647</v>
      </c>
      <c r="AQ20" s="28"/>
      <c r="AR20" s="16">
        <f>IFERROR(N20/AC20, "N.A.")</f>
        <v>5396.6688892245647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172509010.99999997</v>
      </c>
      <c r="C27" s="2"/>
      <c r="D27" s="2">
        <v>128756853.99999999</v>
      </c>
      <c r="E27" s="2"/>
      <c r="F27" s="2">
        <v>90151819.999999985</v>
      </c>
      <c r="G27" s="2"/>
      <c r="H27" s="2">
        <v>258970481.00000012</v>
      </c>
      <c r="I27" s="2"/>
      <c r="J27" s="2">
        <v>0</v>
      </c>
      <c r="K27" s="2"/>
      <c r="L27" s="1">
        <f>B27+D27+F27+H27+J27</f>
        <v>650388166</v>
      </c>
      <c r="M27" s="13">
        <f>C27+E27+G27+I27+K27</f>
        <v>0</v>
      </c>
      <c r="N27" s="14">
        <f>L27+M27</f>
        <v>650388166</v>
      </c>
      <c r="P27" s="3" t="s">
        <v>12</v>
      </c>
      <c r="Q27" s="2">
        <v>31563</v>
      </c>
      <c r="R27" s="2">
        <v>0</v>
      </c>
      <c r="S27" s="2">
        <v>19563</v>
      </c>
      <c r="T27" s="2">
        <v>0</v>
      </c>
      <c r="U27" s="2">
        <v>11613</v>
      </c>
      <c r="V27" s="2">
        <v>0</v>
      </c>
      <c r="W27" s="2">
        <v>48014</v>
      </c>
      <c r="X27" s="2">
        <v>0</v>
      </c>
      <c r="Y27" s="2">
        <v>1557</v>
      </c>
      <c r="Z27" s="2">
        <v>0</v>
      </c>
      <c r="AA27" s="1">
        <f>Q27+S27+U27+W27+Y27</f>
        <v>112310</v>
      </c>
      <c r="AB27" s="13">
        <f>R27+T27+V27+X27+Z27</f>
        <v>0</v>
      </c>
      <c r="AC27" s="14">
        <f>AA27+AB27</f>
        <v>112310</v>
      </c>
      <c r="AE27" s="3" t="s">
        <v>12</v>
      </c>
      <c r="AF27" s="2">
        <f>IFERROR(B27/Q27, "N.A.")</f>
        <v>5465.5454487849684</v>
      </c>
      <c r="AG27" s="2" t="str">
        <f t="shared" ref="AG27:AR31" si="15">IFERROR(C27/R27, "N.A.")</f>
        <v>N.A.</v>
      </c>
      <c r="AH27" s="2">
        <f t="shared" si="15"/>
        <v>6581.6517916474968</v>
      </c>
      <c r="AI27" s="2" t="str">
        <f t="shared" si="15"/>
        <v>N.A.</v>
      </c>
      <c r="AJ27" s="2">
        <f t="shared" si="15"/>
        <v>7763.0086971497449</v>
      </c>
      <c r="AK27" s="2" t="str">
        <f t="shared" si="15"/>
        <v>N.A.</v>
      </c>
      <c r="AL27" s="2">
        <f t="shared" si="15"/>
        <v>5393.6452076477717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5791.0085121538596</v>
      </c>
      <c r="AQ27" s="13" t="str">
        <f t="shared" si="15"/>
        <v>N.A.</v>
      </c>
      <c r="AR27" s="14">
        <f t="shared" si="15"/>
        <v>5791.0085121538596</v>
      </c>
    </row>
    <row r="28" spans="1:44" ht="15" customHeight="1" thickBot="1" x14ac:dyDescent="0.3">
      <c r="A28" s="3" t="s">
        <v>13</v>
      </c>
      <c r="B28" s="2">
        <v>11798129.999999998</v>
      </c>
      <c r="C28" s="2">
        <v>2867200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11798129.999999998</v>
      </c>
      <c r="M28" s="13">
        <f t="shared" si="16"/>
        <v>2867200</v>
      </c>
      <c r="N28" s="14">
        <f t="shared" ref="N28:N30" si="17">L28+M28</f>
        <v>14665329.999999998</v>
      </c>
      <c r="P28" s="3" t="s">
        <v>13</v>
      </c>
      <c r="Q28" s="2">
        <v>3726</v>
      </c>
      <c r="R28" s="2">
        <v>746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3726</v>
      </c>
      <c r="AB28" s="13">
        <f t="shared" si="18"/>
        <v>746</v>
      </c>
      <c r="AC28" s="14">
        <f t="shared" ref="AC28:AC30" si="19">AA28+AB28</f>
        <v>4472</v>
      </c>
      <c r="AE28" s="3" t="s">
        <v>13</v>
      </c>
      <c r="AF28" s="2">
        <f t="shared" ref="AF28:AF31" si="20">IFERROR(B28/Q28, "N.A.")</f>
        <v>3166.4331723027371</v>
      </c>
      <c r="AG28" s="2">
        <f t="shared" si="15"/>
        <v>3843.4316353887398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3166.4331723027371</v>
      </c>
      <c r="AQ28" s="13">
        <f t="shared" si="15"/>
        <v>3843.4316353887398</v>
      </c>
      <c r="AR28" s="14">
        <f t="shared" si="15"/>
        <v>3279.3671735241501</v>
      </c>
    </row>
    <row r="29" spans="1:44" ht="15" customHeight="1" thickBot="1" x14ac:dyDescent="0.3">
      <c r="A29" s="3" t="s">
        <v>14</v>
      </c>
      <c r="B29" s="2">
        <v>398427478.00000006</v>
      </c>
      <c r="C29" s="2">
        <v>1520626722.0000007</v>
      </c>
      <c r="D29" s="2">
        <v>101256135.99999997</v>
      </c>
      <c r="E29" s="2">
        <v>25507110.000000007</v>
      </c>
      <c r="F29" s="2"/>
      <c r="G29" s="2">
        <v>145734659.99999997</v>
      </c>
      <c r="H29" s="2"/>
      <c r="I29" s="2">
        <v>102132775</v>
      </c>
      <c r="J29" s="2">
        <v>0</v>
      </c>
      <c r="K29" s="2"/>
      <c r="L29" s="1">
        <f t="shared" si="16"/>
        <v>499683614</v>
      </c>
      <c r="M29" s="13">
        <f t="shared" si="16"/>
        <v>1794001267.0000007</v>
      </c>
      <c r="N29" s="14">
        <f t="shared" si="17"/>
        <v>2293684881.000001</v>
      </c>
      <c r="P29" s="3" t="s">
        <v>14</v>
      </c>
      <c r="Q29" s="2">
        <v>69970</v>
      </c>
      <c r="R29" s="2">
        <v>237476</v>
      </c>
      <c r="S29" s="2">
        <v>16825</v>
      </c>
      <c r="T29" s="2">
        <v>2968</v>
      </c>
      <c r="U29" s="2">
        <v>0</v>
      </c>
      <c r="V29" s="2">
        <v>18473</v>
      </c>
      <c r="W29" s="2">
        <v>0</v>
      </c>
      <c r="X29" s="2">
        <v>16327</v>
      </c>
      <c r="Y29" s="2">
        <v>2319</v>
      </c>
      <c r="Z29" s="2">
        <v>0</v>
      </c>
      <c r="AA29" s="1">
        <f t="shared" si="18"/>
        <v>89114</v>
      </c>
      <c r="AB29" s="13">
        <f t="shared" si="18"/>
        <v>275244</v>
      </c>
      <c r="AC29" s="14">
        <f t="shared" si="19"/>
        <v>364358</v>
      </c>
      <c r="AE29" s="3" t="s">
        <v>14</v>
      </c>
      <c r="AF29" s="2">
        <f t="shared" si="20"/>
        <v>5694.261512076605</v>
      </c>
      <c r="AG29" s="2">
        <f t="shared" si="15"/>
        <v>6403.2858983644692</v>
      </c>
      <c r="AH29" s="2">
        <f t="shared" si="15"/>
        <v>6018.195304606239</v>
      </c>
      <c r="AI29" s="2">
        <f t="shared" si="15"/>
        <v>8594.0397574124017</v>
      </c>
      <c r="AJ29" s="2" t="str">
        <f t="shared" si="15"/>
        <v>N.A.</v>
      </c>
      <c r="AK29" s="2">
        <f t="shared" si="15"/>
        <v>7889.0629567476844</v>
      </c>
      <c r="AL29" s="2" t="str">
        <f t="shared" si="15"/>
        <v>N.A.</v>
      </c>
      <c r="AM29" s="2">
        <f t="shared" si="15"/>
        <v>6255.4526244870458</v>
      </c>
      <c r="AN29" s="2">
        <f t="shared" si="15"/>
        <v>0</v>
      </c>
      <c r="AO29" s="2" t="str">
        <f t="shared" si="15"/>
        <v>N.A.</v>
      </c>
      <c r="AP29" s="15">
        <f t="shared" si="15"/>
        <v>5607.2403213860898</v>
      </c>
      <c r="AQ29" s="13">
        <f t="shared" si="15"/>
        <v>6517.8578533955351</v>
      </c>
      <c r="AR29" s="14">
        <f t="shared" si="15"/>
        <v>6295.1407159991022</v>
      </c>
    </row>
    <row r="30" spans="1:44" ht="15" customHeight="1" thickBot="1" x14ac:dyDescent="0.3">
      <c r="A30" s="3" t="s">
        <v>15</v>
      </c>
      <c r="B30" s="2">
        <v>25709467.000000004</v>
      </c>
      <c r="C30" s="2">
        <v>9698607</v>
      </c>
      <c r="D30" s="2">
        <v>2295282.0000000005</v>
      </c>
      <c r="E30" s="2"/>
      <c r="F30" s="2"/>
      <c r="G30" s="2">
        <v>53651840.999999985</v>
      </c>
      <c r="H30" s="2">
        <v>18838184.000000004</v>
      </c>
      <c r="I30" s="2"/>
      <c r="J30" s="2">
        <v>0</v>
      </c>
      <c r="K30" s="2"/>
      <c r="L30" s="1">
        <f t="shared" si="16"/>
        <v>46842933.000000007</v>
      </c>
      <c r="M30" s="13">
        <f t="shared" si="16"/>
        <v>63350447.999999985</v>
      </c>
      <c r="N30" s="14">
        <f t="shared" si="17"/>
        <v>110193381</v>
      </c>
      <c r="P30" s="3" t="s">
        <v>15</v>
      </c>
      <c r="Q30" s="2">
        <v>7590</v>
      </c>
      <c r="R30" s="2">
        <v>2507</v>
      </c>
      <c r="S30" s="2">
        <v>724</v>
      </c>
      <c r="T30" s="2">
        <v>0</v>
      </c>
      <c r="U30" s="2">
        <v>0</v>
      </c>
      <c r="V30" s="2">
        <v>4551</v>
      </c>
      <c r="W30" s="2">
        <v>19164</v>
      </c>
      <c r="X30" s="2">
        <v>0</v>
      </c>
      <c r="Y30" s="2">
        <v>3839</v>
      </c>
      <c r="Z30" s="2">
        <v>0</v>
      </c>
      <c r="AA30" s="1">
        <f t="shared" si="18"/>
        <v>31317</v>
      </c>
      <c r="AB30" s="13">
        <f t="shared" si="18"/>
        <v>7058</v>
      </c>
      <c r="AC30" s="17">
        <f t="shared" si="19"/>
        <v>38375</v>
      </c>
      <c r="AE30" s="3" t="s">
        <v>15</v>
      </c>
      <c r="AF30" s="2">
        <f t="shared" si="20"/>
        <v>3387.2815546772072</v>
      </c>
      <c r="AG30" s="2">
        <f t="shared" si="15"/>
        <v>3868.6106900678101</v>
      </c>
      <c r="AH30" s="2">
        <f t="shared" si="15"/>
        <v>3170.2790055248624</v>
      </c>
      <c r="AI30" s="2" t="str">
        <f t="shared" si="15"/>
        <v>N.A.</v>
      </c>
      <c r="AJ30" s="2" t="str">
        <f t="shared" si="15"/>
        <v>N.A.</v>
      </c>
      <c r="AK30" s="2">
        <f t="shared" si="15"/>
        <v>11789.022412656555</v>
      </c>
      <c r="AL30" s="2">
        <f t="shared" si="15"/>
        <v>982.99853892715532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1495.7669316984388</v>
      </c>
      <c r="AQ30" s="13">
        <f t="shared" si="15"/>
        <v>8975.6939642958332</v>
      </c>
      <c r="AR30" s="14">
        <f t="shared" si="15"/>
        <v>2871.4887557003258</v>
      </c>
    </row>
    <row r="31" spans="1:44" ht="15" customHeight="1" thickBot="1" x14ac:dyDescent="0.3">
      <c r="A31" s="4" t="s">
        <v>16</v>
      </c>
      <c r="B31" s="2">
        <v>608444086.00000024</v>
      </c>
      <c r="C31" s="2">
        <v>1533192529.0000002</v>
      </c>
      <c r="D31" s="2">
        <v>232308271.99999997</v>
      </c>
      <c r="E31" s="2">
        <v>25507110.000000007</v>
      </c>
      <c r="F31" s="2">
        <v>90151819.999999985</v>
      </c>
      <c r="G31" s="2">
        <v>199386501.00000006</v>
      </c>
      <c r="H31" s="2">
        <v>277808664.99999982</v>
      </c>
      <c r="I31" s="2">
        <v>102132775</v>
      </c>
      <c r="J31" s="2">
        <v>0</v>
      </c>
      <c r="K31" s="2"/>
      <c r="L31" s="1">
        <f t="shared" ref="L31" si="21">B31+D31+F31+H31+J31</f>
        <v>1208712843</v>
      </c>
      <c r="M31" s="13">
        <f t="shared" ref="M31" si="22">C31+E31+G31+I31+K31</f>
        <v>1860218915.0000002</v>
      </c>
      <c r="N31" s="17">
        <f t="shared" ref="N31" si="23">L31+M31</f>
        <v>3068931758</v>
      </c>
      <c r="P31" s="4" t="s">
        <v>16</v>
      </c>
      <c r="Q31" s="2">
        <v>112849</v>
      </c>
      <c r="R31" s="2">
        <v>240729</v>
      </c>
      <c r="S31" s="2">
        <v>37112</v>
      </c>
      <c r="T31" s="2">
        <v>2968</v>
      </c>
      <c r="U31" s="2">
        <v>11613</v>
      </c>
      <c r="V31" s="2">
        <v>23024</v>
      </c>
      <c r="W31" s="2">
        <v>67178</v>
      </c>
      <c r="X31" s="2">
        <v>16327</v>
      </c>
      <c r="Y31" s="2">
        <v>7715</v>
      </c>
      <c r="Z31" s="2">
        <v>0</v>
      </c>
      <c r="AA31" s="1">
        <f t="shared" ref="AA31" si="24">Q31+S31+U31+W31+Y31</f>
        <v>236467</v>
      </c>
      <c r="AB31" s="13">
        <f t="shared" ref="AB31" si="25">R31+T31+V31+X31+Z31</f>
        <v>283048</v>
      </c>
      <c r="AC31" s="14">
        <f t="shared" ref="AC31" si="26">AA31+AB31</f>
        <v>519515</v>
      </c>
      <c r="AE31" s="4" t="s">
        <v>16</v>
      </c>
      <c r="AF31" s="2">
        <f t="shared" si="20"/>
        <v>5391.6657303121892</v>
      </c>
      <c r="AG31" s="2">
        <f t="shared" si="15"/>
        <v>6368.9564988015582</v>
      </c>
      <c r="AH31" s="2">
        <f t="shared" si="15"/>
        <v>6259.6538046992882</v>
      </c>
      <c r="AI31" s="2">
        <f t="shared" si="15"/>
        <v>8594.0397574124017</v>
      </c>
      <c r="AJ31" s="2">
        <f t="shared" si="15"/>
        <v>7763.0086971497449</v>
      </c>
      <c r="AK31" s="2">
        <f t="shared" si="15"/>
        <v>8659.9418432939565</v>
      </c>
      <c r="AL31" s="2">
        <f t="shared" si="15"/>
        <v>4135.41136979368</v>
      </c>
      <c r="AM31" s="2">
        <f t="shared" si="15"/>
        <v>6255.4526244870458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5111.549784959424</v>
      </c>
      <c r="AQ31" s="13">
        <f t="shared" ref="AQ31" si="28">IFERROR(M31/AB31, "N.A.")</f>
        <v>6572.0970118142513</v>
      </c>
      <c r="AR31" s="14">
        <f t="shared" ref="AR31" si="29">IFERROR(N31/AC31, "N.A.")</f>
        <v>5907.3015370104813</v>
      </c>
    </row>
    <row r="32" spans="1:44" ht="15" customHeight="1" thickBot="1" x14ac:dyDescent="0.3">
      <c r="A32" s="5" t="s">
        <v>0</v>
      </c>
      <c r="B32" s="24">
        <f>B31+C31</f>
        <v>2141636615.0000005</v>
      </c>
      <c r="C32" s="26"/>
      <c r="D32" s="24">
        <f>D31+E31</f>
        <v>257815381.99999997</v>
      </c>
      <c r="E32" s="26"/>
      <c r="F32" s="24">
        <f>F31+G31</f>
        <v>289538321.00000006</v>
      </c>
      <c r="G32" s="26"/>
      <c r="H32" s="24">
        <f>H31+I31</f>
        <v>379941439.99999982</v>
      </c>
      <c r="I32" s="26"/>
      <c r="J32" s="24">
        <f>J31+K31</f>
        <v>0</v>
      </c>
      <c r="K32" s="26"/>
      <c r="L32" s="24">
        <f>L31+M31</f>
        <v>3068931758</v>
      </c>
      <c r="M32" s="25"/>
      <c r="N32" s="18">
        <f>B32+D32+F32+H32+J32</f>
        <v>3068931758.0000005</v>
      </c>
      <c r="P32" s="5" t="s">
        <v>0</v>
      </c>
      <c r="Q32" s="24">
        <f>Q31+R31</f>
        <v>353578</v>
      </c>
      <c r="R32" s="26"/>
      <c r="S32" s="24">
        <f>S31+T31</f>
        <v>40080</v>
      </c>
      <c r="T32" s="26"/>
      <c r="U32" s="24">
        <f>U31+V31</f>
        <v>34637</v>
      </c>
      <c r="V32" s="26"/>
      <c r="W32" s="24">
        <f>W31+X31</f>
        <v>83505</v>
      </c>
      <c r="X32" s="26"/>
      <c r="Y32" s="24">
        <f>Y31+Z31</f>
        <v>7715</v>
      </c>
      <c r="Z32" s="26"/>
      <c r="AA32" s="24">
        <f>AA31+AB31</f>
        <v>519515</v>
      </c>
      <c r="AB32" s="26"/>
      <c r="AC32" s="19">
        <f>Q32+S32+U32+W32+Y32</f>
        <v>519515</v>
      </c>
      <c r="AE32" s="5" t="s">
        <v>0</v>
      </c>
      <c r="AF32" s="27">
        <f>IFERROR(B32/Q32,"N.A.")</f>
        <v>6057.0414873097325</v>
      </c>
      <c r="AG32" s="28"/>
      <c r="AH32" s="27">
        <f>IFERROR(D32/S32,"N.A.")</f>
        <v>6432.5195109780434</v>
      </c>
      <c r="AI32" s="28"/>
      <c r="AJ32" s="27">
        <f>IFERROR(F32/U32,"N.A.")</f>
        <v>8359.2205156335731</v>
      </c>
      <c r="AK32" s="28"/>
      <c r="AL32" s="27">
        <f>IFERROR(H32/W32,"N.A.")</f>
        <v>4549.9244356625331</v>
      </c>
      <c r="AM32" s="28"/>
      <c r="AN32" s="27">
        <f>IFERROR(J32/Y32,"N.A.")</f>
        <v>0</v>
      </c>
      <c r="AO32" s="28"/>
      <c r="AP32" s="27">
        <f>IFERROR(L32/AA32,"N.A.")</f>
        <v>5907.3015370104813</v>
      </c>
      <c r="AQ32" s="28"/>
      <c r="AR32" s="16">
        <f>IFERROR(N32/AC32, "N.A.")</f>
        <v>5907.3015370104822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29904516.999999996</v>
      </c>
      <c r="C39" s="2"/>
      <c r="D39" s="2">
        <v>6595584</v>
      </c>
      <c r="E39" s="2"/>
      <c r="F39" s="2">
        <v>8554239.9999999981</v>
      </c>
      <c r="G39" s="2"/>
      <c r="H39" s="2">
        <v>102637341</v>
      </c>
      <c r="I39" s="2"/>
      <c r="J39" s="2">
        <v>0</v>
      </c>
      <c r="K39" s="2"/>
      <c r="L39" s="1">
        <f>B39+D39+F39+H39+J39</f>
        <v>147691682</v>
      </c>
      <c r="M39" s="13">
        <f>C39+E39+G39+I39+K39</f>
        <v>0</v>
      </c>
      <c r="N39" s="14">
        <f>L39+M39</f>
        <v>147691682</v>
      </c>
      <c r="P39" s="3" t="s">
        <v>12</v>
      </c>
      <c r="Q39" s="2">
        <v>8582</v>
      </c>
      <c r="R39" s="2">
        <v>0</v>
      </c>
      <c r="S39" s="2">
        <v>1600</v>
      </c>
      <c r="T39" s="2">
        <v>0</v>
      </c>
      <c r="U39" s="2">
        <v>2028</v>
      </c>
      <c r="V39" s="2">
        <v>0</v>
      </c>
      <c r="W39" s="2">
        <v>42413</v>
      </c>
      <c r="X39" s="2">
        <v>0</v>
      </c>
      <c r="Y39" s="2">
        <v>6398</v>
      </c>
      <c r="Z39" s="2">
        <v>0</v>
      </c>
      <c r="AA39" s="1">
        <f>Q39+S39+U39+W39+Y39</f>
        <v>61021</v>
      </c>
      <c r="AB39" s="13">
        <f>R39+T39+V39+X39+Z39</f>
        <v>0</v>
      </c>
      <c r="AC39" s="14">
        <f>AA39+AB39</f>
        <v>61021</v>
      </c>
      <c r="AE39" s="3" t="s">
        <v>12</v>
      </c>
      <c r="AF39" s="2">
        <f>IFERROR(B39/Q39, "N.A.")</f>
        <v>3484.5626893498015</v>
      </c>
      <c r="AG39" s="2" t="str">
        <f t="shared" ref="AG39:AR43" si="30">IFERROR(C39/R39, "N.A.")</f>
        <v>N.A.</v>
      </c>
      <c r="AH39" s="2">
        <f t="shared" si="30"/>
        <v>4122.24</v>
      </c>
      <c r="AI39" s="2" t="str">
        <f t="shared" si="30"/>
        <v>N.A.</v>
      </c>
      <c r="AJ39" s="2">
        <f t="shared" si="30"/>
        <v>4218.0670611439837</v>
      </c>
      <c r="AK39" s="2" t="str">
        <f t="shared" si="30"/>
        <v>N.A.</v>
      </c>
      <c r="AL39" s="2">
        <f t="shared" si="30"/>
        <v>2419.9500389031664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2420.3418823028137</v>
      </c>
      <c r="AQ39" s="13" t="str">
        <f t="shared" si="30"/>
        <v>N.A.</v>
      </c>
      <c r="AR39" s="14">
        <f t="shared" si="30"/>
        <v>2420.3418823028137</v>
      </c>
    </row>
    <row r="40" spans="1:44" ht="15" customHeight="1" thickBot="1" x14ac:dyDescent="0.3">
      <c r="A40" s="3" t="s">
        <v>13</v>
      </c>
      <c r="B40" s="2">
        <v>95401966.000000015</v>
      </c>
      <c r="C40" s="2">
        <v>6670590</v>
      </c>
      <c r="D40" s="2">
        <v>2560650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97962616.000000015</v>
      </c>
      <c r="M40" s="13">
        <f t="shared" si="31"/>
        <v>6670590</v>
      </c>
      <c r="N40" s="14">
        <f t="shared" ref="N40:N42" si="32">L40+M40</f>
        <v>104633206.00000001</v>
      </c>
      <c r="P40" s="3" t="s">
        <v>13</v>
      </c>
      <c r="Q40" s="2">
        <v>27580</v>
      </c>
      <c r="R40" s="2">
        <v>1481</v>
      </c>
      <c r="S40" s="2">
        <v>397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27977</v>
      </c>
      <c r="AB40" s="13">
        <f t="shared" si="33"/>
        <v>1481</v>
      </c>
      <c r="AC40" s="14">
        <f t="shared" ref="AC40:AC42" si="34">AA40+AB40</f>
        <v>29458</v>
      </c>
      <c r="AE40" s="3" t="s">
        <v>13</v>
      </c>
      <c r="AF40" s="2">
        <f t="shared" ref="AF40:AF43" si="35">IFERROR(B40/Q40, "N.A.")</f>
        <v>3459.0995649021033</v>
      </c>
      <c r="AG40" s="2">
        <f t="shared" si="30"/>
        <v>4504.1120864280892</v>
      </c>
      <c r="AH40" s="2">
        <f t="shared" si="30"/>
        <v>6450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3501.5411230653758</v>
      </c>
      <c r="AQ40" s="13">
        <f t="shared" si="30"/>
        <v>4504.1120864280892</v>
      </c>
      <c r="AR40" s="14">
        <f t="shared" si="30"/>
        <v>3551.94534591622</v>
      </c>
    </row>
    <row r="41" spans="1:44" ht="15" customHeight="1" thickBot="1" x14ac:dyDescent="0.3">
      <c r="A41" s="3" t="s">
        <v>14</v>
      </c>
      <c r="B41" s="2">
        <v>172509456.00000006</v>
      </c>
      <c r="C41" s="2">
        <v>827952152.99999952</v>
      </c>
      <c r="D41" s="2">
        <v>37520430.000000007</v>
      </c>
      <c r="E41" s="2">
        <v>8934400</v>
      </c>
      <c r="F41" s="2"/>
      <c r="G41" s="2">
        <v>103233780.00000001</v>
      </c>
      <c r="H41" s="2"/>
      <c r="I41" s="2">
        <v>65786096.000000022</v>
      </c>
      <c r="J41" s="2">
        <v>0</v>
      </c>
      <c r="K41" s="2"/>
      <c r="L41" s="1">
        <f t="shared" si="31"/>
        <v>210029886.00000006</v>
      </c>
      <c r="M41" s="13">
        <f t="shared" si="31"/>
        <v>1005906428.9999995</v>
      </c>
      <c r="N41" s="14">
        <f t="shared" si="32"/>
        <v>1215936314.9999995</v>
      </c>
      <c r="P41" s="3" t="s">
        <v>14</v>
      </c>
      <c r="Q41" s="2">
        <v>43526</v>
      </c>
      <c r="R41" s="2">
        <v>147524</v>
      </c>
      <c r="S41" s="2">
        <v>6714</v>
      </c>
      <c r="T41" s="2">
        <v>2249</v>
      </c>
      <c r="U41" s="2">
        <v>0</v>
      </c>
      <c r="V41" s="2">
        <v>7114</v>
      </c>
      <c r="W41" s="2">
        <v>0</v>
      </c>
      <c r="X41" s="2">
        <v>12627</v>
      </c>
      <c r="Y41" s="2">
        <v>9288</v>
      </c>
      <c r="Z41" s="2">
        <v>0</v>
      </c>
      <c r="AA41" s="1">
        <f t="shared" si="33"/>
        <v>59528</v>
      </c>
      <c r="AB41" s="13">
        <f t="shared" si="33"/>
        <v>169514</v>
      </c>
      <c r="AC41" s="14">
        <f t="shared" si="34"/>
        <v>229042</v>
      </c>
      <c r="AE41" s="3" t="s">
        <v>14</v>
      </c>
      <c r="AF41" s="2">
        <f t="shared" si="35"/>
        <v>3963.3657124477336</v>
      </c>
      <c r="AG41" s="2">
        <f t="shared" si="30"/>
        <v>5612.3217442585583</v>
      </c>
      <c r="AH41" s="2">
        <f t="shared" si="30"/>
        <v>5588.3869526362832</v>
      </c>
      <c r="AI41" s="2">
        <f t="shared" si="30"/>
        <v>3972.610048910627</v>
      </c>
      <c r="AJ41" s="2" t="str">
        <f t="shared" si="30"/>
        <v>N.A.</v>
      </c>
      <c r="AK41" s="2">
        <f t="shared" si="30"/>
        <v>14511.355074500985</v>
      </c>
      <c r="AL41" s="2" t="str">
        <f t="shared" si="30"/>
        <v>N.A.</v>
      </c>
      <c r="AM41" s="2">
        <f t="shared" si="30"/>
        <v>5209.9545418547577</v>
      </c>
      <c r="AN41" s="2">
        <f t="shared" si="30"/>
        <v>0</v>
      </c>
      <c r="AO41" s="2" t="str">
        <f t="shared" si="30"/>
        <v>N.A.</v>
      </c>
      <c r="AP41" s="15">
        <f t="shared" si="30"/>
        <v>3528.2536957398211</v>
      </c>
      <c r="AQ41" s="13">
        <f t="shared" si="30"/>
        <v>5934.0610746015054</v>
      </c>
      <c r="AR41" s="14">
        <f t="shared" si="30"/>
        <v>5308.7919027951184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180531</v>
      </c>
      <c r="I42" s="2"/>
      <c r="J42" s="2">
        <v>0</v>
      </c>
      <c r="K42" s="2"/>
      <c r="L42" s="1">
        <f t="shared" si="31"/>
        <v>180531</v>
      </c>
      <c r="M42" s="13">
        <f t="shared" si="31"/>
        <v>0</v>
      </c>
      <c r="N42" s="14">
        <f t="shared" si="32"/>
        <v>180531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619</v>
      </c>
      <c r="X42" s="2">
        <v>0</v>
      </c>
      <c r="Y42" s="2">
        <v>1118</v>
      </c>
      <c r="Z42" s="2">
        <v>0</v>
      </c>
      <c r="AA42" s="1">
        <f t="shared" si="33"/>
        <v>1737</v>
      </c>
      <c r="AB42" s="13">
        <f t="shared" si="33"/>
        <v>0</v>
      </c>
      <c r="AC42" s="14">
        <f t="shared" si="34"/>
        <v>1737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291.64943457189014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103.93264248704664</v>
      </c>
      <c r="AQ42" s="13" t="str">
        <f t="shared" si="30"/>
        <v>N.A.</v>
      </c>
      <c r="AR42" s="14">
        <f t="shared" si="30"/>
        <v>103.93264248704664</v>
      </c>
    </row>
    <row r="43" spans="1:44" ht="15" customHeight="1" thickBot="1" x14ac:dyDescent="0.3">
      <c r="A43" s="4" t="s">
        <v>16</v>
      </c>
      <c r="B43" s="2">
        <v>297815938.99999994</v>
      </c>
      <c r="C43" s="2">
        <v>834622743.00000024</v>
      </c>
      <c r="D43" s="2">
        <v>46676663.999999993</v>
      </c>
      <c r="E43" s="2">
        <v>8934400</v>
      </c>
      <c r="F43" s="2">
        <v>8554239.9999999981</v>
      </c>
      <c r="G43" s="2">
        <v>103233780.00000001</v>
      </c>
      <c r="H43" s="2">
        <v>102817872.00000003</v>
      </c>
      <c r="I43" s="2">
        <v>65786096.000000022</v>
      </c>
      <c r="J43" s="2">
        <v>0</v>
      </c>
      <c r="K43" s="2"/>
      <c r="L43" s="1">
        <f t="shared" ref="L43" si="36">B43+D43+F43+H43+J43</f>
        <v>455864715</v>
      </c>
      <c r="M43" s="13">
        <f t="shared" ref="M43" si="37">C43+E43+G43+I43+K43</f>
        <v>1012577019.0000002</v>
      </c>
      <c r="N43" s="17">
        <f t="shared" ref="N43" si="38">L43+M43</f>
        <v>1468441734.0000002</v>
      </c>
      <c r="P43" s="4" t="s">
        <v>16</v>
      </c>
      <c r="Q43" s="2">
        <v>79688</v>
      </c>
      <c r="R43" s="2">
        <v>149005</v>
      </c>
      <c r="S43" s="2">
        <v>8711</v>
      </c>
      <c r="T43" s="2">
        <v>2249</v>
      </c>
      <c r="U43" s="2">
        <v>2028</v>
      </c>
      <c r="V43" s="2">
        <v>7114</v>
      </c>
      <c r="W43" s="2">
        <v>43032</v>
      </c>
      <c r="X43" s="2">
        <v>12627</v>
      </c>
      <c r="Y43" s="2">
        <v>16804</v>
      </c>
      <c r="Z43" s="2">
        <v>0</v>
      </c>
      <c r="AA43" s="1">
        <f t="shared" ref="AA43" si="39">Q43+S43+U43+W43+Y43</f>
        <v>150263</v>
      </c>
      <c r="AB43" s="13">
        <f t="shared" ref="AB43" si="40">R43+T43+V43+X43+Z43</f>
        <v>170995</v>
      </c>
      <c r="AC43" s="17">
        <f t="shared" ref="AC43" si="41">AA43+AB43</f>
        <v>321258</v>
      </c>
      <c r="AE43" s="4" t="s">
        <v>16</v>
      </c>
      <c r="AF43" s="2">
        <f t="shared" si="35"/>
        <v>3737.2746084730443</v>
      </c>
      <c r="AG43" s="2">
        <f t="shared" si="30"/>
        <v>5601.3069561424127</v>
      </c>
      <c r="AH43" s="2">
        <f t="shared" si="30"/>
        <v>5358.3588566180679</v>
      </c>
      <c r="AI43" s="2">
        <f t="shared" si="30"/>
        <v>3972.610048910627</v>
      </c>
      <c r="AJ43" s="2">
        <f t="shared" si="30"/>
        <v>4218.0670611439837</v>
      </c>
      <c r="AK43" s="2">
        <f t="shared" si="30"/>
        <v>14511.355074500985</v>
      </c>
      <c r="AL43" s="2">
        <f t="shared" si="30"/>
        <v>2389.3351924149479</v>
      </c>
      <c r="AM43" s="2">
        <f t="shared" si="30"/>
        <v>5209.9545418547577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3033.7788743735982</v>
      </c>
      <c r="AQ43" s="13">
        <f t="shared" ref="AQ43" si="43">IFERROR(M43/AB43, "N.A.")</f>
        <v>5921.6761835141397</v>
      </c>
      <c r="AR43" s="14">
        <f t="shared" ref="AR43" si="44">IFERROR(N43/AC43, "N.A.")</f>
        <v>4570.9110247838189</v>
      </c>
    </row>
    <row r="44" spans="1:44" ht="15" customHeight="1" thickBot="1" x14ac:dyDescent="0.3">
      <c r="A44" s="5" t="s">
        <v>0</v>
      </c>
      <c r="B44" s="24">
        <f>B43+C43</f>
        <v>1132438682.0000002</v>
      </c>
      <c r="C44" s="26"/>
      <c r="D44" s="24">
        <f>D43+E43</f>
        <v>55611063.999999993</v>
      </c>
      <c r="E44" s="26"/>
      <c r="F44" s="24">
        <f>F43+G43</f>
        <v>111788020.00000001</v>
      </c>
      <c r="G44" s="26"/>
      <c r="H44" s="24">
        <f>H43+I43</f>
        <v>168603968.00000006</v>
      </c>
      <c r="I44" s="26"/>
      <c r="J44" s="24">
        <f>J43+K43</f>
        <v>0</v>
      </c>
      <c r="K44" s="26"/>
      <c r="L44" s="24">
        <f>L43+M43</f>
        <v>1468441734.0000002</v>
      </c>
      <c r="M44" s="25"/>
      <c r="N44" s="18">
        <f>B44+D44+F44+H44+J44</f>
        <v>1468441734.0000002</v>
      </c>
      <c r="P44" s="5" t="s">
        <v>0</v>
      </c>
      <c r="Q44" s="24">
        <f>Q43+R43</f>
        <v>228693</v>
      </c>
      <c r="R44" s="26"/>
      <c r="S44" s="24">
        <f>S43+T43</f>
        <v>10960</v>
      </c>
      <c r="T44" s="26"/>
      <c r="U44" s="24">
        <f>U43+V43</f>
        <v>9142</v>
      </c>
      <c r="V44" s="26"/>
      <c r="W44" s="24">
        <f>W43+X43</f>
        <v>55659</v>
      </c>
      <c r="X44" s="26"/>
      <c r="Y44" s="24">
        <f>Y43+Z43</f>
        <v>16804</v>
      </c>
      <c r="Z44" s="26"/>
      <c r="AA44" s="24">
        <f>AA43+AB43</f>
        <v>321258</v>
      </c>
      <c r="AB44" s="25"/>
      <c r="AC44" s="18">
        <f>Q44+S44+U44+W44+Y44</f>
        <v>321258</v>
      </c>
      <c r="AE44" s="5" t="s">
        <v>0</v>
      </c>
      <c r="AF44" s="27">
        <f>IFERROR(B44/Q44,"N.A.")</f>
        <v>4951.7855028356807</v>
      </c>
      <c r="AG44" s="28"/>
      <c r="AH44" s="27">
        <f>IFERROR(D44/S44,"N.A.")</f>
        <v>5074.0021897810211</v>
      </c>
      <c r="AI44" s="28"/>
      <c r="AJ44" s="27">
        <f>IFERROR(F44/U44,"N.A.")</f>
        <v>12227.961058849269</v>
      </c>
      <c r="AK44" s="28"/>
      <c r="AL44" s="27">
        <f>IFERROR(H44/W44,"N.A.")</f>
        <v>3029.2309958856622</v>
      </c>
      <c r="AM44" s="28"/>
      <c r="AN44" s="27">
        <f>IFERROR(J44/Y44,"N.A.")</f>
        <v>0</v>
      </c>
      <c r="AO44" s="28"/>
      <c r="AP44" s="27">
        <f>IFERROR(L44/AA44,"N.A.")</f>
        <v>4570.9110247838189</v>
      </c>
      <c r="AQ44" s="28"/>
      <c r="AR44" s="16">
        <f>IFERROR(N44/AC44, "N.A.")</f>
        <v>4570.9110247838189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2180960</v>
      </c>
      <c r="C15" s="2"/>
      <c r="D15" s="2">
        <v>2350400</v>
      </c>
      <c r="E15" s="2"/>
      <c r="F15" s="2">
        <v>4171000</v>
      </c>
      <c r="G15" s="2"/>
      <c r="H15" s="2">
        <v>8766736</v>
      </c>
      <c r="I15" s="2"/>
      <c r="J15" s="2">
        <v>0</v>
      </c>
      <c r="K15" s="2"/>
      <c r="L15" s="1">
        <f>B15+D15+F15+H15+J15</f>
        <v>17469096</v>
      </c>
      <c r="M15" s="13">
        <f>C15+E15+G15+I15+K15</f>
        <v>0</v>
      </c>
      <c r="N15" s="14">
        <f>L15+M15</f>
        <v>17469096</v>
      </c>
      <c r="P15" s="3" t="s">
        <v>12</v>
      </c>
      <c r="Q15" s="2">
        <v>736</v>
      </c>
      <c r="R15" s="2">
        <v>0</v>
      </c>
      <c r="S15" s="2">
        <v>534</v>
      </c>
      <c r="T15" s="2">
        <v>0</v>
      </c>
      <c r="U15" s="2">
        <v>194</v>
      </c>
      <c r="V15" s="2">
        <v>0</v>
      </c>
      <c r="W15" s="2">
        <v>2697</v>
      </c>
      <c r="X15" s="2">
        <v>0</v>
      </c>
      <c r="Y15" s="2">
        <v>194</v>
      </c>
      <c r="Z15" s="2">
        <v>0</v>
      </c>
      <c r="AA15" s="1">
        <f>Q15+S15+U15+W15+Y15</f>
        <v>4355</v>
      </c>
      <c r="AB15" s="13">
        <f>R15+T15+V15+X15+Z15</f>
        <v>0</v>
      </c>
      <c r="AC15" s="14">
        <f>AA15+AB15</f>
        <v>4355</v>
      </c>
      <c r="AE15" s="3" t="s">
        <v>12</v>
      </c>
      <c r="AF15" s="2">
        <f>IFERROR(B15/Q15, "N.A.")</f>
        <v>2963.2608695652175</v>
      </c>
      <c r="AG15" s="2" t="str">
        <f t="shared" ref="AG15:AR19" si="0">IFERROR(C15/R15, "N.A.")</f>
        <v>N.A.</v>
      </c>
      <c r="AH15" s="2">
        <f t="shared" si="0"/>
        <v>4401.4981273408239</v>
      </c>
      <c r="AI15" s="2" t="str">
        <f t="shared" si="0"/>
        <v>N.A.</v>
      </c>
      <c r="AJ15" s="2">
        <f t="shared" si="0"/>
        <v>21500</v>
      </c>
      <c r="AK15" s="2" t="str">
        <f t="shared" si="0"/>
        <v>N.A.</v>
      </c>
      <c r="AL15" s="2">
        <f t="shared" si="0"/>
        <v>3250.5509825732297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4011.2734787600461</v>
      </c>
      <c r="AQ15" s="13" t="str">
        <f t="shared" si="0"/>
        <v>N.A.</v>
      </c>
      <c r="AR15" s="14">
        <f t="shared" si="0"/>
        <v>4011.2734787600461</v>
      </c>
    </row>
    <row r="16" spans="1:44" ht="15" customHeight="1" thickBot="1" x14ac:dyDescent="0.3">
      <c r="A16" s="3" t="s">
        <v>13</v>
      </c>
      <c r="B16" s="2">
        <v>2901559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2901559</v>
      </c>
      <c r="M16" s="13">
        <f t="shared" si="1"/>
        <v>0</v>
      </c>
      <c r="N16" s="14">
        <f t="shared" ref="N16:N18" si="2">L16+M16</f>
        <v>2901559</v>
      </c>
      <c r="P16" s="3" t="s">
        <v>13</v>
      </c>
      <c r="Q16" s="2">
        <v>1323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1323</v>
      </c>
      <c r="AB16" s="13">
        <f t="shared" si="3"/>
        <v>0</v>
      </c>
      <c r="AC16" s="14">
        <f t="shared" ref="AC16:AC18" si="4">AA16+AB16</f>
        <v>1323</v>
      </c>
      <c r="AE16" s="3" t="s">
        <v>13</v>
      </c>
      <c r="AF16" s="2">
        <f t="shared" ref="AF16:AF19" si="5">IFERROR(B16/Q16, "N.A.")</f>
        <v>2193.1662887377174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2193.1662887377174</v>
      </c>
      <c r="AQ16" s="13" t="str">
        <f t="shared" si="0"/>
        <v>N.A.</v>
      </c>
      <c r="AR16" s="14">
        <f t="shared" si="0"/>
        <v>2193.1662887377174</v>
      </c>
    </row>
    <row r="17" spans="1:44" ht="15" customHeight="1" thickBot="1" x14ac:dyDescent="0.3">
      <c r="A17" s="3" t="s">
        <v>14</v>
      </c>
      <c r="B17" s="2">
        <v>15431690.000000002</v>
      </c>
      <c r="C17" s="2">
        <v>34345149.999999993</v>
      </c>
      <c r="D17" s="2"/>
      <c r="E17" s="2"/>
      <c r="F17" s="2"/>
      <c r="G17" s="2">
        <v>0</v>
      </c>
      <c r="H17" s="2"/>
      <c r="I17" s="2">
        <v>1357080</v>
      </c>
      <c r="J17" s="2">
        <v>0</v>
      </c>
      <c r="K17" s="2"/>
      <c r="L17" s="1">
        <f t="shared" si="1"/>
        <v>15431690.000000002</v>
      </c>
      <c r="M17" s="13">
        <f t="shared" si="1"/>
        <v>35702229.999999993</v>
      </c>
      <c r="N17" s="14">
        <f t="shared" si="2"/>
        <v>51133919.999999993</v>
      </c>
      <c r="P17" s="3" t="s">
        <v>14</v>
      </c>
      <c r="Q17" s="2">
        <v>3454</v>
      </c>
      <c r="R17" s="2">
        <v>5433</v>
      </c>
      <c r="S17" s="2">
        <v>0</v>
      </c>
      <c r="T17" s="2">
        <v>0</v>
      </c>
      <c r="U17" s="2">
        <v>0</v>
      </c>
      <c r="V17" s="2">
        <v>271</v>
      </c>
      <c r="W17" s="2">
        <v>0</v>
      </c>
      <c r="X17" s="2">
        <v>534</v>
      </c>
      <c r="Y17" s="2">
        <v>271</v>
      </c>
      <c r="Z17" s="2">
        <v>0</v>
      </c>
      <c r="AA17" s="1">
        <f t="shared" si="3"/>
        <v>3725</v>
      </c>
      <c r="AB17" s="13">
        <f t="shared" si="3"/>
        <v>6238</v>
      </c>
      <c r="AC17" s="14">
        <f t="shared" si="4"/>
        <v>9963</v>
      </c>
      <c r="AE17" s="3" t="s">
        <v>14</v>
      </c>
      <c r="AF17" s="2">
        <f t="shared" si="5"/>
        <v>4467.7735958309213</v>
      </c>
      <c r="AG17" s="2">
        <f t="shared" si="0"/>
        <v>6321.5810785937774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2541.3483146067415</v>
      </c>
      <c r="AN17" s="2">
        <f t="shared" si="0"/>
        <v>0</v>
      </c>
      <c r="AO17" s="2" t="str">
        <f t="shared" si="0"/>
        <v>N.A.</v>
      </c>
      <c r="AP17" s="15">
        <f t="shared" si="0"/>
        <v>4142.7355704697993</v>
      </c>
      <c r="AQ17" s="13">
        <f t="shared" si="0"/>
        <v>5723.3456235973053</v>
      </c>
      <c r="AR17" s="14">
        <f t="shared" si="0"/>
        <v>5132.3818127070153</v>
      </c>
    </row>
    <row r="18" spans="1:44" ht="15" customHeight="1" thickBot="1" x14ac:dyDescent="0.3">
      <c r="A18" s="3" t="s">
        <v>15</v>
      </c>
      <c r="B18" s="2">
        <v>3428756</v>
      </c>
      <c r="C18" s="2">
        <v>9698606.9999999981</v>
      </c>
      <c r="D18" s="2">
        <v>625650</v>
      </c>
      <c r="E18" s="2"/>
      <c r="F18" s="2"/>
      <c r="G18" s="2"/>
      <c r="H18" s="2">
        <v>2415300</v>
      </c>
      <c r="I18" s="2"/>
      <c r="J18" s="2">
        <v>0</v>
      </c>
      <c r="K18" s="2"/>
      <c r="L18" s="1">
        <f t="shared" si="1"/>
        <v>6469706</v>
      </c>
      <c r="M18" s="13">
        <f t="shared" si="1"/>
        <v>9698606.9999999981</v>
      </c>
      <c r="N18" s="14">
        <f t="shared" si="2"/>
        <v>16168312.999999998</v>
      </c>
      <c r="P18" s="3" t="s">
        <v>15</v>
      </c>
      <c r="Q18" s="2">
        <v>970</v>
      </c>
      <c r="R18" s="2">
        <v>2261</v>
      </c>
      <c r="S18" s="2">
        <v>194</v>
      </c>
      <c r="T18" s="2">
        <v>0</v>
      </c>
      <c r="U18" s="2">
        <v>0</v>
      </c>
      <c r="V18" s="2">
        <v>0</v>
      </c>
      <c r="W18" s="2">
        <v>776</v>
      </c>
      <c r="X18" s="2">
        <v>0</v>
      </c>
      <c r="Y18" s="2">
        <v>194</v>
      </c>
      <c r="Z18" s="2">
        <v>0</v>
      </c>
      <c r="AA18" s="1">
        <f t="shared" si="3"/>
        <v>2134</v>
      </c>
      <c r="AB18" s="13">
        <f t="shared" si="3"/>
        <v>2261</v>
      </c>
      <c r="AC18" s="17">
        <f t="shared" si="4"/>
        <v>4395</v>
      </c>
      <c r="AE18" s="3" t="s">
        <v>15</v>
      </c>
      <c r="AF18" s="2">
        <f t="shared" si="5"/>
        <v>3534.8</v>
      </c>
      <c r="AG18" s="2">
        <f t="shared" si="0"/>
        <v>4289.5210084033606</v>
      </c>
      <c r="AH18" s="2">
        <f t="shared" si="0"/>
        <v>3225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3112.5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3031.7272727272725</v>
      </c>
      <c r="AQ18" s="13">
        <f t="shared" si="0"/>
        <v>4289.5210084033606</v>
      </c>
      <c r="AR18" s="14">
        <f t="shared" si="0"/>
        <v>3678.7970420932875</v>
      </c>
    </row>
    <row r="19" spans="1:44" ht="15" customHeight="1" thickBot="1" x14ac:dyDescent="0.3">
      <c r="A19" s="4" t="s">
        <v>16</v>
      </c>
      <c r="B19" s="2">
        <v>23942965.000000004</v>
      </c>
      <c r="C19" s="2">
        <v>44043756.999999993</v>
      </c>
      <c r="D19" s="2">
        <v>2976050</v>
      </c>
      <c r="E19" s="2"/>
      <c r="F19" s="2">
        <v>4171000</v>
      </c>
      <c r="G19" s="2">
        <v>0</v>
      </c>
      <c r="H19" s="2">
        <v>11182036</v>
      </c>
      <c r="I19" s="2">
        <v>1357080</v>
      </c>
      <c r="J19" s="2">
        <v>0</v>
      </c>
      <c r="K19" s="2"/>
      <c r="L19" s="1">
        <f t="shared" ref="L19" si="6">B19+D19+F19+H19+J19</f>
        <v>42272051</v>
      </c>
      <c r="M19" s="13">
        <f t="shared" ref="M19" si="7">C19+E19+G19+I19+K19</f>
        <v>45400836.999999993</v>
      </c>
      <c r="N19" s="17">
        <f t="shared" ref="N19" si="8">L19+M19</f>
        <v>87672888</v>
      </c>
      <c r="P19" s="4" t="s">
        <v>16</v>
      </c>
      <c r="Q19" s="2">
        <v>6483</v>
      </c>
      <c r="R19" s="2">
        <v>7694</v>
      </c>
      <c r="S19" s="2">
        <v>728</v>
      </c>
      <c r="T19" s="2">
        <v>0</v>
      </c>
      <c r="U19" s="2">
        <v>194</v>
      </c>
      <c r="V19" s="2">
        <v>271</v>
      </c>
      <c r="W19" s="2">
        <v>3473</v>
      </c>
      <c r="X19" s="2">
        <v>534</v>
      </c>
      <c r="Y19" s="2">
        <v>659</v>
      </c>
      <c r="Z19" s="2">
        <v>0</v>
      </c>
      <c r="AA19" s="1">
        <f t="shared" ref="AA19" si="9">Q19+S19+U19+W19+Y19</f>
        <v>11537</v>
      </c>
      <c r="AB19" s="13">
        <f t="shared" ref="AB19" si="10">R19+T19+V19+X19+Z19</f>
        <v>8499</v>
      </c>
      <c r="AC19" s="14">
        <f t="shared" ref="AC19" si="11">AA19+AB19</f>
        <v>20036</v>
      </c>
      <c r="AE19" s="4" t="s">
        <v>16</v>
      </c>
      <c r="AF19" s="2">
        <f t="shared" si="5"/>
        <v>3693.1921949714642</v>
      </c>
      <c r="AG19" s="2">
        <f t="shared" si="0"/>
        <v>5724.4290356121646</v>
      </c>
      <c r="AH19" s="2">
        <f t="shared" si="0"/>
        <v>4087.9807692307691</v>
      </c>
      <c r="AI19" s="2" t="str">
        <f t="shared" si="0"/>
        <v>N.A.</v>
      </c>
      <c r="AJ19" s="2">
        <f t="shared" si="0"/>
        <v>21500</v>
      </c>
      <c r="AK19" s="2">
        <f t="shared" si="0"/>
        <v>0</v>
      </c>
      <c r="AL19" s="2">
        <f t="shared" si="0"/>
        <v>3219.7051540454936</v>
      </c>
      <c r="AM19" s="2">
        <f t="shared" si="0"/>
        <v>2541.3483146067415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3664.0418653029383</v>
      </c>
      <c r="AQ19" s="13">
        <f t="shared" ref="AQ19" si="13">IFERROR(M19/AB19, "N.A.")</f>
        <v>5341.9034004000459</v>
      </c>
      <c r="AR19" s="14">
        <f t="shared" ref="AR19" si="14">IFERROR(N19/AC19, "N.A.")</f>
        <v>4375.7680175683772</v>
      </c>
    </row>
    <row r="20" spans="1:44" ht="15" customHeight="1" thickBot="1" x14ac:dyDescent="0.3">
      <c r="A20" s="5" t="s">
        <v>0</v>
      </c>
      <c r="B20" s="24">
        <f>B19+C19</f>
        <v>67986722</v>
      </c>
      <c r="C20" s="26"/>
      <c r="D20" s="24">
        <f>D19+E19</f>
        <v>2976050</v>
      </c>
      <c r="E20" s="26"/>
      <c r="F20" s="24">
        <f>F19+G19</f>
        <v>4171000</v>
      </c>
      <c r="G20" s="26"/>
      <c r="H20" s="24">
        <f>H19+I19</f>
        <v>12539116</v>
      </c>
      <c r="I20" s="26"/>
      <c r="J20" s="24">
        <f>J19+K19</f>
        <v>0</v>
      </c>
      <c r="K20" s="26"/>
      <c r="L20" s="24">
        <f>L19+M19</f>
        <v>87672888</v>
      </c>
      <c r="M20" s="25"/>
      <c r="N20" s="18">
        <f>B20+D20+F20+H20+J20</f>
        <v>87672888</v>
      </c>
      <c r="P20" s="5" t="s">
        <v>0</v>
      </c>
      <c r="Q20" s="24">
        <f>Q19+R19</f>
        <v>14177</v>
      </c>
      <c r="R20" s="26"/>
      <c r="S20" s="24">
        <f>S19+T19</f>
        <v>728</v>
      </c>
      <c r="T20" s="26"/>
      <c r="U20" s="24">
        <f>U19+V19</f>
        <v>465</v>
      </c>
      <c r="V20" s="26"/>
      <c r="W20" s="24">
        <f>W19+X19</f>
        <v>4007</v>
      </c>
      <c r="X20" s="26"/>
      <c r="Y20" s="24">
        <f>Y19+Z19</f>
        <v>659</v>
      </c>
      <c r="Z20" s="26"/>
      <c r="AA20" s="24">
        <f>AA19+AB19</f>
        <v>20036</v>
      </c>
      <c r="AB20" s="26"/>
      <c r="AC20" s="19">
        <f>Q20+S20+U20+W20+Y20</f>
        <v>20036</v>
      </c>
      <c r="AE20" s="5" t="s">
        <v>0</v>
      </c>
      <c r="AF20" s="27">
        <f>IFERROR(B20/Q20,"N.A.")</f>
        <v>4795.5647880369615</v>
      </c>
      <c r="AG20" s="28"/>
      <c r="AH20" s="27">
        <f>IFERROR(D20/S20,"N.A.")</f>
        <v>4087.9807692307691</v>
      </c>
      <c r="AI20" s="28"/>
      <c r="AJ20" s="27">
        <f>IFERROR(F20/U20,"N.A.")</f>
        <v>8969.8924731182797</v>
      </c>
      <c r="AK20" s="28"/>
      <c r="AL20" s="27">
        <f>IFERROR(H20/W20,"N.A.")</f>
        <v>3129.3027202395806</v>
      </c>
      <c r="AM20" s="28"/>
      <c r="AN20" s="27">
        <f>IFERROR(J20/Y20,"N.A.")</f>
        <v>0</v>
      </c>
      <c r="AO20" s="28"/>
      <c r="AP20" s="27">
        <f>IFERROR(L20/AA20,"N.A.")</f>
        <v>4375.7680175683772</v>
      </c>
      <c r="AQ20" s="28"/>
      <c r="AR20" s="16">
        <f>IFERROR(N20/AC20, "N.A.")</f>
        <v>4375.7680175683772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2097540</v>
      </c>
      <c r="C27" s="2"/>
      <c r="D27" s="2">
        <v>2350400</v>
      </c>
      <c r="E27" s="2"/>
      <c r="F27" s="2">
        <v>4171000</v>
      </c>
      <c r="G27" s="2"/>
      <c r="H27" s="2">
        <v>5039958</v>
      </c>
      <c r="I27" s="2"/>
      <c r="J27" s="2">
        <v>0</v>
      </c>
      <c r="K27" s="2"/>
      <c r="L27" s="1">
        <f>B27+D27+F27+H27+J27</f>
        <v>13658898</v>
      </c>
      <c r="M27" s="13">
        <f>C27+E27+G27+I27+K27</f>
        <v>0</v>
      </c>
      <c r="N27" s="14">
        <f>L27+M27</f>
        <v>13658898</v>
      </c>
      <c r="P27" s="3" t="s">
        <v>12</v>
      </c>
      <c r="Q27" s="2">
        <v>542</v>
      </c>
      <c r="R27" s="2">
        <v>0</v>
      </c>
      <c r="S27" s="2">
        <v>534</v>
      </c>
      <c r="T27" s="2">
        <v>0</v>
      </c>
      <c r="U27" s="2">
        <v>194</v>
      </c>
      <c r="V27" s="2">
        <v>0</v>
      </c>
      <c r="W27" s="2">
        <v>1193</v>
      </c>
      <c r="X27" s="2">
        <v>0</v>
      </c>
      <c r="Y27" s="2">
        <v>194</v>
      </c>
      <c r="Z27" s="2">
        <v>0</v>
      </c>
      <c r="AA27" s="1">
        <f>Q27+S27+U27+W27+Y27</f>
        <v>2657</v>
      </c>
      <c r="AB27" s="13">
        <f>R27+T27+V27+X27+Z27</f>
        <v>0</v>
      </c>
      <c r="AC27" s="14">
        <f>AA27+AB27</f>
        <v>2657</v>
      </c>
      <c r="AE27" s="3" t="s">
        <v>12</v>
      </c>
      <c r="AF27" s="2">
        <f>IFERROR(B27/Q27, "N.A.")</f>
        <v>3870</v>
      </c>
      <c r="AG27" s="2" t="str">
        <f t="shared" ref="AG27:AR31" si="15">IFERROR(C27/R27, "N.A.")</f>
        <v>N.A.</v>
      </c>
      <c r="AH27" s="2">
        <f t="shared" si="15"/>
        <v>4401.4981273408239</v>
      </c>
      <c r="AI27" s="2" t="str">
        <f t="shared" si="15"/>
        <v>N.A.</v>
      </c>
      <c r="AJ27" s="2">
        <f t="shared" si="15"/>
        <v>21500</v>
      </c>
      <c r="AK27" s="2" t="str">
        <f t="shared" si="15"/>
        <v>N.A.</v>
      </c>
      <c r="AL27" s="2">
        <f t="shared" si="15"/>
        <v>4224.6085498742668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5140.7218667670304</v>
      </c>
      <c r="AQ27" s="13" t="str">
        <f t="shared" si="15"/>
        <v>N.A.</v>
      </c>
      <c r="AR27" s="14">
        <f t="shared" si="15"/>
        <v>5140.7218667670304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7219520.0000000009</v>
      </c>
      <c r="C29" s="2">
        <v>16591320</v>
      </c>
      <c r="D29" s="2"/>
      <c r="E29" s="2"/>
      <c r="F29" s="2"/>
      <c r="G29" s="2">
        <v>0</v>
      </c>
      <c r="H29" s="2"/>
      <c r="I29" s="2">
        <v>1357080</v>
      </c>
      <c r="J29" s="2"/>
      <c r="K29" s="2"/>
      <c r="L29" s="1">
        <f t="shared" si="16"/>
        <v>7219520.0000000009</v>
      </c>
      <c r="M29" s="13">
        <f t="shared" si="16"/>
        <v>17948400</v>
      </c>
      <c r="N29" s="14">
        <f t="shared" si="17"/>
        <v>25167920</v>
      </c>
      <c r="P29" s="3" t="s">
        <v>14</v>
      </c>
      <c r="Q29" s="2">
        <v>1650</v>
      </c>
      <c r="R29" s="2">
        <v>2330</v>
      </c>
      <c r="S29" s="2">
        <v>0</v>
      </c>
      <c r="T29" s="2">
        <v>0</v>
      </c>
      <c r="U29" s="2">
        <v>0</v>
      </c>
      <c r="V29" s="2">
        <v>271</v>
      </c>
      <c r="W29" s="2">
        <v>0</v>
      </c>
      <c r="X29" s="2">
        <v>534</v>
      </c>
      <c r="Y29" s="2">
        <v>0</v>
      </c>
      <c r="Z29" s="2">
        <v>0</v>
      </c>
      <c r="AA29" s="1">
        <f t="shared" si="18"/>
        <v>1650</v>
      </c>
      <c r="AB29" s="13">
        <f t="shared" si="18"/>
        <v>3135</v>
      </c>
      <c r="AC29" s="14">
        <f t="shared" si="19"/>
        <v>4785</v>
      </c>
      <c r="AE29" s="3" t="s">
        <v>14</v>
      </c>
      <c r="AF29" s="2">
        <f t="shared" si="20"/>
        <v>4375.4666666666672</v>
      </c>
      <c r="AG29" s="2">
        <f t="shared" si="15"/>
        <v>7120.7381974248929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2541.3483146067415</v>
      </c>
      <c r="AN29" s="2" t="str">
        <f t="shared" si="15"/>
        <v>N.A.</v>
      </c>
      <c r="AO29" s="2" t="str">
        <f t="shared" si="15"/>
        <v>N.A.</v>
      </c>
      <c r="AP29" s="15">
        <f t="shared" si="15"/>
        <v>4375.4666666666672</v>
      </c>
      <c r="AQ29" s="13">
        <f t="shared" si="15"/>
        <v>5725.1674641148329</v>
      </c>
      <c r="AR29" s="14">
        <f t="shared" si="15"/>
        <v>5259.7533960292585</v>
      </c>
    </row>
    <row r="30" spans="1:44" ht="15" customHeight="1" thickBot="1" x14ac:dyDescent="0.3">
      <c r="A30" s="3" t="s">
        <v>15</v>
      </c>
      <c r="B30" s="2">
        <v>3428756</v>
      </c>
      <c r="C30" s="2">
        <v>9698606.9999999981</v>
      </c>
      <c r="D30" s="2">
        <v>625650</v>
      </c>
      <c r="E30" s="2"/>
      <c r="F30" s="2"/>
      <c r="G30" s="2"/>
      <c r="H30" s="2">
        <v>2415300</v>
      </c>
      <c r="I30" s="2"/>
      <c r="J30" s="2">
        <v>0</v>
      </c>
      <c r="K30" s="2"/>
      <c r="L30" s="1">
        <f t="shared" si="16"/>
        <v>6469706</v>
      </c>
      <c r="M30" s="13">
        <f t="shared" si="16"/>
        <v>9698606.9999999981</v>
      </c>
      <c r="N30" s="14">
        <f t="shared" si="17"/>
        <v>16168312.999999998</v>
      </c>
      <c r="P30" s="3" t="s">
        <v>15</v>
      </c>
      <c r="Q30" s="2">
        <v>970</v>
      </c>
      <c r="R30" s="2">
        <v>2261</v>
      </c>
      <c r="S30" s="2">
        <v>194</v>
      </c>
      <c r="T30" s="2">
        <v>0</v>
      </c>
      <c r="U30" s="2">
        <v>0</v>
      </c>
      <c r="V30" s="2">
        <v>0</v>
      </c>
      <c r="W30" s="2">
        <v>776</v>
      </c>
      <c r="X30" s="2">
        <v>0</v>
      </c>
      <c r="Y30" s="2">
        <v>194</v>
      </c>
      <c r="Z30" s="2">
        <v>0</v>
      </c>
      <c r="AA30" s="1">
        <f t="shared" si="18"/>
        <v>2134</v>
      </c>
      <c r="AB30" s="13">
        <f t="shared" si="18"/>
        <v>2261</v>
      </c>
      <c r="AC30" s="17">
        <f t="shared" si="19"/>
        <v>4395</v>
      </c>
      <c r="AE30" s="3" t="s">
        <v>15</v>
      </c>
      <c r="AF30" s="2">
        <f t="shared" si="20"/>
        <v>3534.8</v>
      </c>
      <c r="AG30" s="2">
        <f t="shared" si="15"/>
        <v>4289.5210084033606</v>
      </c>
      <c r="AH30" s="2">
        <f t="shared" si="15"/>
        <v>3225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3112.5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3031.7272727272725</v>
      </c>
      <c r="AQ30" s="13">
        <f t="shared" si="15"/>
        <v>4289.5210084033606</v>
      </c>
      <c r="AR30" s="14">
        <f t="shared" si="15"/>
        <v>3678.7970420932875</v>
      </c>
    </row>
    <row r="31" spans="1:44" ht="15" customHeight="1" thickBot="1" x14ac:dyDescent="0.3">
      <c r="A31" s="4" t="s">
        <v>16</v>
      </c>
      <c r="B31" s="2">
        <v>12745816</v>
      </c>
      <c r="C31" s="2">
        <v>26289926.999999996</v>
      </c>
      <c r="D31" s="2">
        <v>2976050</v>
      </c>
      <c r="E31" s="2"/>
      <c r="F31" s="2">
        <v>4171000</v>
      </c>
      <c r="G31" s="2">
        <v>0</v>
      </c>
      <c r="H31" s="2">
        <v>7455258</v>
      </c>
      <c r="I31" s="2">
        <v>1357080</v>
      </c>
      <c r="J31" s="2">
        <v>0</v>
      </c>
      <c r="K31" s="2"/>
      <c r="L31" s="1">
        <f t="shared" ref="L31" si="21">B31+D31+F31+H31+J31</f>
        <v>27348124</v>
      </c>
      <c r="M31" s="13">
        <f t="shared" ref="M31" si="22">C31+E31+G31+I31+K31</f>
        <v>27647006.999999996</v>
      </c>
      <c r="N31" s="17">
        <f t="shared" ref="N31" si="23">L31+M31</f>
        <v>54995131</v>
      </c>
      <c r="P31" s="4" t="s">
        <v>16</v>
      </c>
      <c r="Q31" s="2">
        <v>3162</v>
      </c>
      <c r="R31" s="2">
        <v>4591</v>
      </c>
      <c r="S31" s="2">
        <v>728</v>
      </c>
      <c r="T31" s="2">
        <v>0</v>
      </c>
      <c r="U31" s="2">
        <v>194</v>
      </c>
      <c r="V31" s="2">
        <v>271</v>
      </c>
      <c r="W31" s="2">
        <v>1969</v>
      </c>
      <c r="X31" s="2">
        <v>534</v>
      </c>
      <c r="Y31" s="2">
        <v>388</v>
      </c>
      <c r="Z31" s="2">
        <v>0</v>
      </c>
      <c r="AA31" s="1">
        <f t="shared" ref="AA31" si="24">Q31+S31+U31+W31+Y31</f>
        <v>6441</v>
      </c>
      <c r="AB31" s="13">
        <f t="shared" ref="AB31" si="25">R31+T31+V31+X31+Z31</f>
        <v>5396</v>
      </c>
      <c r="AC31" s="14">
        <f t="shared" ref="AC31" si="26">AA31+AB31</f>
        <v>11837</v>
      </c>
      <c r="AE31" s="4" t="s">
        <v>16</v>
      </c>
      <c r="AF31" s="2">
        <f t="shared" si="20"/>
        <v>4030.9348513598989</v>
      </c>
      <c r="AG31" s="2">
        <f t="shared" si="15"/>
        <v>5726.4053583097357</v>
      </c>
      <c r="AH31" s="2">
        <f t="shared" si="15"/>
        <v>4087.9807692307691</v>
      </c>
      <c r="AI31" s="2" t="str">
        <f t="shared" si="15"/>
        <v>N.A.</v>
      </c>
      <c r="AJ31" s="2">
        <f t="shared" si="15"/>
        <v>21500</v>
      </c>
      <c r="AK31" s="2">
        <f t="shared" si="15"/>
        <v>0</v>
      </c>
      <c r="AL31" s="2">
        <f t="shared" si="15"/>
        <v>3786.3169121381411</v>
      </c>
      <c r="AM31" s="2">
        <f t="shared" si="15"/>
        <v>2541.3483146067415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4245.9437975469646</v>
      </c>
      <c r="AQ31" s="13">
        <f t="shared" ref="AQ31" si="28">IFERROR(M31/AB31, "N.A.")</f>
        <v>5123.6113787991098</v>
      </c>
      <c r="AR31" s="14">
        <f t="shared" ref="AR31" si="29">IFERROR(N31/AC31, "N.A.")</f>
        <v>4646.0362422911212</v>
      </c>
    </row>
    <row r="32" spans="1:44" ht="15" customHeight="1" thickBot="1" x14ac:dyDescent="0.3">
      <c r="A32" s="5" t="s">
        <v>0</v>
      </c>
      <c r="B32" s="24">
        <f>B31+C31</f>
        <v>39035743</v>
      </c>
      <c r="C32" s="26"/>
      <c r="D32" s="24">
        <f>D31+E31</f>
        <v>2976050</v>
      </c>
      <c r="E32" s="26"/>
      <c r="F32" s="24">
        <f>F31+G31</f>
        <v>4171000</v>
      </c>
      <c r="G32" s="26"/>
      <c r="H32" s="24">
        <f>H31+I31</f>
        <v>8812338</v>
      </c>
      <c r="I32" s="26"/>
      <c r="J32" s="24">
        <f>J31+K31</f>
        <v>0</v>
      </c>
      <c r="K32" s="26"/>
      <c r="L32" s="24">
        <f>L31+M31</f>
        <v>54995131</v>
      </c>
      <c r="M32" s="25"/>
      <c r="N32" s="18">
        <f>B32+D32+F32+H32+J32</f>
        <v>54995131</v>
      </c>
      <c r="P32" s="5" t="s">
        <v>0</v>
      </c>
      <c r="Q32" s="24">
        <f>Q31+R31</f>
        <v>7753</v>
      </c>
      <c r="R32" s="26"/>
      <c r="S32" s="24">
        <f>S31+T31</f>
        <v>728</v>
      </c>
      <c r="T32" s="26"/>
      <c r="U32" s="24">
        <f>U31+V31</f>
        <v>465</v>
      </c>
      <c r="V32" s="26"/>
      <c r="W32" s="24">
        <f>W31+X31</f>
        <v>2503</v>
      </c>
      <c r="X32" s="26"/>
      <c r="Y32" s="24">
        <f>Y31+Z31</f>
        <v>388</v>
      </c>
      <c r="Z32" s="26"/>
      <c r="AA32" s="24">
        <f>AA31+AB31</f>
        <v>11837</v>
      </c>
      <c r="AB32" s="26"/>
      <c r="AC32" s="19">
        <f>Q32+S32+U32+W32+Y32</f>
        <v>11837</v>
      </c>
      <c r="AE32" s="5" t="s">
        <v>0</v>
      </c>
      <c r="AF32" s="27">
        <f>IFERROR(B32/Q32,"N.A.")</f>
        <v>5034.9210628143946</v>
      </c>
      <c r="AG32" s="28"/>
      <c r="AH32" s="27">
        <f>IFERROR(D32/S32,"N.A.")</f>
        <v>4087.9807692307691</v>
      </c>
      <c r="AI32" s="28"/>
      <c r="AJ32" s="27">
        <f>IFERROR(F32/U32,"N.A.")</f>
        <v>8969.8924731182797</v>
      </c>
      <c r="AK32" s="28"/>
      <c r="AL32" s="27">
        <f>IFERROR(H32/W32,"N.A.")</f>
        <v>3520.7103475829003</v>
      </c>
      <c r="AM32" s="28"/>
      <c r="AN32" s="27">
        <f>IFERROR(J32/Y32,"N.A.")</f>
        <v>0</v>
      </c>
      <c r="AO32" s="28"/>
      <c r="AP32" s="27">
        <f>IFERROR(L32/AA32,"N.A.")</f>
        <v>4646.0362422911212</v>
      </c>
      <c r="AQ32" s="28"/>
      <c r="AR32" s="16">
        <f>IFERROR(N32/AC32, "N.A.")</f>
        <v>4646.0362422911212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83420</v>
      </c>
      <c r="C39" s="2"/>
      <c r="D39" s="2"/>
      <c r="E39" s="2"/>
      <c r="F39" s="2"/>
      <c r="G39" s="2"/>
      <c r="H39" s="2">
        <v>3726778</v>
      </c>
      <c r="I39" s="2"/>
      <c r="J39" s="2"/>
      <c r="K39" s="2"/>
      <c r="L39" s="1">
        <f>B39+D39+F39+H39+J39</f>
        <v>3810198</v>
      </c>
      <c r="M39" s="13">
        <f>C39+E39+G39+I39+K39</f>
        <v>0</v>
      </c>
      <c r="N39" s="14">
        <f>L39+M39</f>
        <v>3810198</v>
      </c>
      <c r="P39" s="3" t="s">
        <v>12</v>
      </c>
      <c r="Q39" s="2">
        <v>194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1504</v>
      </c>
      <c r="X39" s="2">
        <v>0</v>
      </c>
      <c r="Y39" s="2">
        <v>0</v>
      </c>
      <c r="Z39" s="2">
        <v>0</v>
      </c>
      <c r="AA39" s="1">
        <f>Q39+S39+U39+W39+Y39</f>
        <v>1698</v>
      </c>
      <c r="AB39" s="13">
        <f>R39+T39+V39+X39+Z39</f>
        <v>0</v>
      </c>
      <c r="AC39" s="14">
        <f>AA39+AB39</f>
        <v>1698</v>
      </c>
      <c r="AE39" s="3" t="s">
        <v>12</v>
      </c>
      <c r="AF39" s="2">
        <f>IFERROR(B39/Q39, "N.A.")</f>
        <v>430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2477.9109042553191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2243.9328621908126</v>
      </c>
      <c r="AQ39" s="13" t="str">
        <f t="shared" si="30"/>
        <v>N.A.</v>
      </c>
      <c r="AR39" s="14">
        <f t="shared" si="30"/>
        <v>2243.9328621908126</v>
      </c>
    </row>
    <row r="40" spans="1:44" ht="15" customHeight="1" thickBot="1" x14ac:dyDescent="0.3">
      <c r="A40" s="3" t="s">
        <v>13</v>
      </c>
      <c r="B40" s="2">
        <v>2901559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2901559</v>
      </c>
      <c r="M40" s="13">
        <f t="shared" si="31"/>
        <v>0</v>
      </c>
      <c r="N40" s="14">
        <f t="shared" ref="N40:N42" si="32">L40+M40</f>
        <v>2901559</v>
      </c>
      <c r="P40" s="3" t="s">
        <v>13</v>
      </c>
      <c r="Q40" s="2">
        <v>1323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1323</v>
      </c>
      <c r="AB40" s="13">
        <f t="shared" si="33"/>
        <v>0</v>
      </c>
      <c r="AC40" s="14">
        <f t="shared" ref="AC40:AC42" si="34">AA40+AB40</f>
        <v>1323</v>
      </c>
      <c r="AE40" s="3" t="s">
        <v>13</v>
      </c>
      <c r="AF40" s="2">
        <f t="shared" ref="AF40:AF43" si="35">IFERROR(B40/Q40, "N.A.")</f>
        <v>2193.1662887377174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2193.1662887377174</v>
      </c>
      <c r="AQ40" s="13" t="str">
        <f t="shared" si="30"/>
        <v>N.A.</v>
      </c>
      <c r="AR40" s="14">
        <f t="shared" si="30"/>
        <v>2193.1662887377174</v>
      </c>
    </row>
    <row r="41" spans="1:44" ht="15" customHeight="1" thickBot="1" x14ac:dyDescent="0.3">
      <c r="A41" s="3" t="s">
        <v>14</v>
      </c>
      <c r="B41" s="2">
        <v>8212169.9999999991</v>
      </c>
      <c r="C41" s="2">
        <v>17753830.000000004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8212169.9999999991</v>
      </c>
      <c r="M41" s="13">
        <f t="shared" si="31"/>
        <v>17753830.000000004</v>
      </c>
      <c r="N41" s="14">
        <f t="shared" si="32"/>
        <v>25966000.000000004</v>
      </c>
      <c r="P41" s="3" t="s">
        <v>14</v>
      </c>
      <c r="Q41" s="2">
        <v>1804</v>
      </c>
      <c r="R41" s="2">
        <v>3103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271</v>
      </c>
      <c r="Z41" s="2">
        <v>0</v>
      </c>
      <c r="AA41" s="1">
        <f t="shared" si="33"/>
        <v>2075</v>
      </c>
      <c r="AB41" s="13">
        <f t="shared" si="33"/>
        <v>3103</v>
      </c>
      <c r="AC41" s="14">
        <f t="shared" si="34"/>
        <v>5178</v>
      </c>
      <c r="AE41" s="3" t="s">
        <v>14</v>
      </c>
      <c r="AF41" s="2">
        <f t="shared" si="35"/>
        <v>4552.2006651884694</v>
      </c>
      <c r="AG41" s="2">
        <f t="shared" si="30"/>
        <v>5721.5049951659694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3957.672289156626</v>
      </c>
      <c r="AQ41" s="13">
        <f t="shared" si="30"/>
        <v>5721.5049951659694</v>
      </c>
      <c r="AR41" s="14">
        <f t="shared" si="30"/>
        <v>5014.6774816531488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11197149</v>
      </c>
      <c r="C43" s="2">
        <v>17753830.000000004</v>
      </c>
      <c r="D43" s="2"/>
      <c r="E43" s="2"/>
      <c r="F43" s="2"/>
      <c r="G43" s="2"/>
      <c r="H43" s="2">
        <v>3726778</v>
      </c>
      <c r="I43" s="2"/>
      <c r="J43" s="2">
        <v>0</v>
      </c>
      <c r="K43" s="2"/>
      <c r="L43" s="1">
        <f t="shared" ref="L43" si="36">B43+D43+F43+H43+J43</f>
        <v>14923927</v>
      </c>
      <c r="M43" s="13">
        <f t="shared" ref="M43" si="37">C43+E43+G43+I43+K43</f>
        <v>17753830.000000004</v>
      </c>
      <c r="N43" s="17">
        <f t="shared" ref="N43" si="38">L43+M43</f>
        <v>32677757.000000004</v>
      </c>
      <c r="P43" s="4" t="s">
        <v>16</v>
      </c>
      <c r="Q43" s="2">
        <v>3321</v>
      </c>
      <c r="R43" s="2">
        <v>3103</v>
      </c>
      <c r="S43" s="2">
        <v>0</v>
      </c>
      <c r="T43" s="2">
        <v>0</v>
      </c>
      <c r="U43" s="2">
        <v>0</v>
      </c>
      <c r="V43" s="2">
        <v>0</v>
      </c>
      <c r="W43" s="2">
        <v>1504</v>
      </c>
      <c r="X43" s="2">
        <v>0</v>
      </c>
      <c r="Y43" s="2">
        <v>271</v>
      </c>
      <c r="Z43" s="2">
        <v>0</v>
      </c>
      <c r="AA43" s="1">
        <f t="shared" ref="AA43" si="39">Q43+S43+U43+W43+Y43</f>
        <v>5096</v>
      </c>
      <c r="AB43" s="13">
        <f t="shared" ref="AB43" si="40">R43+T43+V43+X43+Z43</f>
        <v>3103</v>
      </c>
      <c r="AC43" s="17">
        <f t="shared" ref="AC43" si="41">AA43+AB43</f>
        <v>8199</v>
      </c>
      <c r="AE43" s="4" t="s">
        <v>16</v>
      </c>
      <c r="AF43" s="2">
        <f t="shared" si="35"/>
        <v>3371.6196928635954</v>
      </c>
      <c r="AG43" s="2">
        <f t="shared" si="30"/>
        <v>5721.5049951659694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2477.9109042553191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2928.5571036106749</v>
      </c>
      <c r="AQ43" s="13">
        <f t="shared" ref="AQ43" si="43">IFERROR(M43/AB43, "N.A.")</f>
        <v>5721.5049951659694</v>
      </c>
      <c r="AR43" s="14">
        <f t="shared" ref="AR43" si="44">IFERROR(N43/AC43, "N.A.")</f>
        <v>3985.5783632150265</v>
      </c>
    </row>
    <row r="44" spans="1:44" ht="15" customHeight="1" thickBot="1" x14ac:dyDescent="0.3">
      <c r="A44" s="5" t="s">
        <v>0</v>
      </c>
      <c r="B44" s="24">
        <f>B43+C43</f>
        <v>28950979.000000004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3726778</v>
      </c>
      <c r="I44" s="26"/>
      <c r="J44" s="24">
        <f>J43+K43</f>
        <v>0</v>
      </c>
      <c r="K44" s="26"/>
      <c r="L44" s="24">
        <f>L43+M43</f>
        <v>32677757.000000004</v>
      </c>
      <c r="M44" s="25"/>
      <c r="N44" s="18">
        <f>B44+D44+F44+H44+J44</f>
        <v>32677757.000000004</v>
      </c>
      <c r="P44" s="5" t="s">
        <v>0</v>
      </c>
      <c r="Q44" s="24">
        <f>Q43+R43</f>
        <v>6424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1504</v>
      </c>
      <c r="X44" s="26"/>
      <c r="Y44" s="24">
        <f>Y43+Z43</f>
        <v>271</v>
      </c>
      <c r="Z44" s="26"/>
      <c r="AA44" s="24">
        <f>AA43+AB43</f>
        <v>8199</v>
      </c>
      <c r="AB44" s="25"/>
      <c r="AC44" s="18">
        <f>Q44+S44+U44+W44+Y44</f>
        <v>8199</v>
      </c>
      <c r="AE44" s="5" t="s">
        <v>0</v>
      </c>
      <c r="AF44" s="27">
        <f>IFERROR(B44/Q44,"N.A.")</f>
        <v>4506.6903798256544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2477.9109042553191</v>
      </c>
      <c r="AM44" s="28"/>
      <c r="AN44" s="27">
        <f>IFERROR(J44/Y44,"N.A.")</f>
        <v>0</v>
      </c>
      <c r="AO44" s="28"/>
      <c r="AP44" s="27">
        <f>IFERROR(L44/AA44,"N.A.")</f>
        <v>3985.5783632150265</v>
      </c>
      <c r="AQ44" s="28"/>
      <c r="AR44" s="16">
        <f>IFERROR(N44/AC44, "N.A.")</f>
        <v>3985.5783632150265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4021360</v>
      </c>
      <c r="C15" s="2"/>
      <c r="D15" s="2">
        <v>541800</v>
      </c>
      <c r="E15" s="2"/>
      <c r="F15" s="2"/>
      <c r="G15" s="2"/>
      <c r="H15" s="2"/>
      <c r="I15" s="2"/>
      <c r="J15" s="2"/>
      <c r="K15" s="2"/>
      <c r="L15" s="1">
        <f>B15+D15+F15+H15+J15</f>
        <v>4563160</v>
      </c>
      <c r="M15" s="13">
        <f>C15+E15+G15+I15+K15</f>
        <v>0</v>
      </c>
      <c r="N15" s="14">
        <f>L15+M15</f>
        <v>4563160</v>
      </c>
      <c r="P15" s="3" t="s">
        <v>12</v>
      </c>
      <c r="Q15" s="2">
        <v>624</v>
      </c>
      <c r="R15" s="2">
        <v>0</v>
      </c>
      <c r="S15" s="2">
        <v>140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1">
        <f>Q15+S15+U15+W15+Y15</f>
        <v>764</v>
      </c>
      <c r="AB15" s="13">
        <f>R15+T15+V15+X15+Z15</f>
        <v>0</v>
      </c>
      <c r="AC15" s="14">
        <f>AA15+AB15</f>
        <v>764</v>
      </c>
      <c r="AE15" s="3" t="s">
        <v>12</v>
      </c>
      <c r="AF15" s="2">
        <f>IFERROR(B15/Q15, "N.A.")</f>
        <v>6444.4871794871797</v>
      </c>
      <c r="AG15" s="2" t="str">
        <f t="shared" ref="AG15:AR19" si="0">IFERROR(C15/R15, "N.A.")</f>
        <v>N.A.</v>
      </c>
      <c r="AH15" s="2">
        <f t="shared" si="0"/>
        <v>3870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5972.7225130890056</v>
      </c>
      <c r="AQ15" s="13" t="str">
        <f t="shared" si="0"/>
        <v>N.A.</v>
      </c>
      <c r="AR15" s="14">
        <f t="shared" si="0"/>
        <v>5972.7225130890056</v>
      </c>
    </row>
    <row r="16" spans="1:44" ht="15" customHeight="1" thickBot="1" x14ac:dyDescent="0.3">
      <c r="A16" s="3" t="s">
        <v>13</v>
      </c>
      <c r="B16" s="2">
        <v>1444800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1444800</v>
      </c>
      <c r="M16" s="13">
        <f t="shared" si="1"/>
        <v>0</v>
      </c>
      <c r="N16" s="14">
        <f t="shared" ref="N16:N18" si="2">L16+M16</f>
        <v>1444800</v>
      </c>
      <c r="P16" s="3" t="s">
        <v>13</v>
      </c>
      <c r="Q16" s="2">
        <v>280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280</v>
      </c>
      <c r="AB16" s="13">
        <f t="shared" si="3"/>
        <v>0</v>
      </c>
      <c r="AC16" s="14">
        <f t="shared" ref="AC16:AC18" si="4">AA16+AB16</f>
        <v>280</v>
      </c>
      <c r="AE16" s="3" t="s">
        <v>13</v>
      </c>
      <c r="AF16" s="2">
        <f t="shared" ref="AF16:AF19" si="5">IFERROR(B16/Q16, "N.A.")</f>
        <v>5160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5160</v>
      </c>
      <c r="AQ16" s="13" t="str">
        <f t="shared" si="0"/>
        <v>N.A.</v>
      </c>
      <c r="AR16" s="14">
        <f t="shared" si="0"/>
        <v>5160</v>
      </c>
    </row>
    <row r="17" spans="1:44" ht="15" customHeight="1" thickBot="1" x14ac:dyDescent="0.3">
      <c r="A17" s="3" t="s">
        <v>14</v>
      </c>
      <c r="B17" s="2">
        <v>2225680</v>
      </c>
      <c r="C17" s="2">
        <v>4978680</v>
      </c>
      <c r="D17" s="2">
        <v>361200</v>
      </c>
      <c r="E17" s="2"/>
      <c r="F17" s="2"/>
      <c r="G17" s="2"/>
      <c r="H17" s="2"/>
      <c r="I17" s="2">
        <v>1032000</v>
      </c>
      <c r="J17" s="2"/>
      <c r="K17" s="2"/>
      <c r="L17" s="1">
        <f t="shared" si="1"/>
        <v>2586880</v>
      </c>
      <c r="M17" s="13">
        <f t="shared" si="1"/>
        <v>6010680</v>
      </c>
      <c r="N17" s="14">
        <f t="shared" si="2"/>
        <v>8597560</v>
      </c>
      <c r="P17" s="3" t="s">
        <v>14</v>
      </c>
      <c r="Q17" s="2">
        <v>374</v>
      </c>
      <c r="R17" s="2">
        <v>716</v>
      </c>
      <c r="S17" s="2">
        <v>140</v>
      </c>
      <c r="T17" s="2">
        <v>0</v>
      </c>
      <c r="U17" s="2">
        <v>0</v>
      </c>
      <c r="V17" s="2">
        <v>0</v>
      </c>
      <c r="W17" s="2">
        <v>0</v>
      </c>
      <c r="X17" s="2">
        <v>172</v>
      </c>
      <c r="Y17" s="2">
        <v>0</v>
      </c>
      <c r="Z17" s="2">
        <v>0</v>
      </c>
      <c r="AA17" s="1">
        <f t="shared" si="3"/>
        <v>514</v>
      </c>
      <c r="AB17" s="13">
        <f t="shared" si="3"/>
        <v>888</v>
      </c>
      <c r="AC17" s="14">
        <f t="shared" si="4"/>
        <v>1402</v>
      </c>
      <c r="AE17" s="3" t="s">
        <v>14</v>
      </c>
      <c r="AF17" s="2">
        <f t="shared" si="5"/>
        <v>5951.0160427807486</v>
      </c>
      <c r="AG17" s="2">
        <f t="shared" si="0"/>
        <v>6953.4636871508383</v>
      </c>
      <c r="AH17" s="2">
        <f t="shared" si="0"/>
        <v>2580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6000</v>
      </c>
      <c r="AN17" s="2" t="str">
        <f t="shared" si="0"/>
        <v>N.A.</v>
      </c>
      <c r="AO17" s="2" t="str">
        <f t="shared" si="0"/>
        <v>N.A.</v>
      </c>
      <c r="AP17" s="15">
        <f t="shared" si="0"/>
        <v>5032.8404669260699</v>
      </c>
      <c r="AQ17" s="13">
        <f t="shared" si="0"/>
        <v>6768.7837837837842</v>
      </c>
      <c r="AR17" s="14">
        <f t="shared" si="0"/>
        <v>6132.353780313837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7691840</v>
      </c>
      <c r="C19" s="2">
        <v>4978680</v>
      </c>
      <c r="D19" s="2">
        <v>903000</v>
      </c>
      <c r="E19" s="2"/>
      <c r="F19" s="2"/>
      <c r="G19" s="2"/>
      <c r="H19" s="2"/>
      <c r="I19" s="2">
        <v>1032000</v>
      </c>
      <c r="J19" s="2"/>
      <c r="K19" s="2"/>
      <c r="L19" s="1">
        <f t="shared" ref="L19" si="6">B19+D19+F19+H19+J19</f>
        <v>8594840</v>
      </c>
      <c r="M19" s="13">
        <f t="shared" ref="M19" si="7">C19+E19+G19+I19+K19</f>
        <v>6010680</v>
      </c>
      <c r="N19" s="17">
        <f t="shared" ref="N19" si="8">L19+M19</f>
        <v>14605520</v>
      </c>
      <c r="P19" s="4" t="s">
        <v>16</v>
      </c>
      <c r="Q19" s="2">
        <v>1278</v>
      </c>
      <c r="R19" s="2">
        <v>716</v>
      </c>
      <c r="S19" s="2">
        <v>280</v>
      </c>
      <c r="T19" s="2">
        <v>0</v>
      </c>
      <c r="U19" s="2">
        <v>0</v>
      </c>
      <c r="V19" s="2">
        <v>0</v>
      </c>
      <c r="W19" s="2">
        <v>0</v>
      </c>
      <c r="X19" s="2">
        <v>172</v>
      </c>
      <c r="Y19" s="2">
        <v>0</v>
      </c>
      <c r="Z19" s="2">
        <v>0</v>
      </c>
      <c r="AA19" s="1">
        <f t="shared" ref="AA19" si="9">Q19+S19+U19+W19+Y19</f>
        <v>1558</v>
      </c>
      <c r="AB19" s="13">
        <f t="shared" ref="AB19" si="10">R19+T19+V19+X19+Z19</f>
        <v>888</v>
      </c>
      <c r="AC19" s="14">
        <f t="shared" ref="AC19" si="11">AA19+AB19</f>
        <v>2446</v>
      </c>
      <c r="AE19" s="4" t="s">
        <v>16</v>
      </c>
      <c r="AF19" s="2">
        <f t="shared" si="5"/>
        <v>6018.6541471048513</v>
      </c>
      <c r="AG19" s="2">
        <f t="shared" si="0"/>
        <v>6953.4636871508383</v>
      </c>
      <c r="AH19" s="2">
        <f t="shared" si="0"/>
        <v>3225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>
        <f t="shared" si="0"/>
        <v>6000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5516.5853658536589</v>
      </c>
      <c r="AQ19" s="13">
        <f t="shared" ref="AQ19" si="13">IFERROR(M19/AB19, "N.A.")</f>
        <v>6768.7837837837842</v>
      </c>
      <c r="AR19" s="14">
        <f t="shared" ref="AR19" si="14">IFERROR(N19/AC19, "N.A.")</f>
        <v>5971.1856091578084</v>
      </c>
    </row>
    <row r="20" spans="1:44" ht="15" customHeight="1" thickBot="1" x14ac:dyDescent="0.3">
      <c r="A20" s="5" t="s">
        <v>0</v>
      </c>
      <c r="B20" s="24">
        <f>B19+C19</f>
        <v>12670520</v>
      </c>
      <c r="C20" s="26"/>
      <c r="D20" s="24">
        <f>D19+E19</f>
        <v>903000</v>
      </c>
      <c r="E20" s="26"/>
      <c r="F20" s="24">
        <f>F19+G19</f>
        <v>0</v>
      </c>
      <c r="G20" s="26"/>
      <c r="H20" s="24">
        <f>H19+I19</f>
        <v>1032000</v>
      </c>
      <c r="I20" s="26"/>
      <c r="J20" s="24">
        <f>J19+K19</f>
        <v>0</v>
      </c>
      <c r="K20" s="26"/>
      <c r="L20" s="24">
        <f>L19+M19</f>
        <v>14605520</v>
      </c>
      <c r="M20" s="25"/>
      <c r="N20" s="18">
        <f>B20+D20+F20+H20+J20</f>
        <v>14605520</v>
      </c>
      <c r="P20" s="5" t="s">
        <v>0</v>
      </c>
      <c r="Q20" s="24">
        <f>Q19+R19</f>
        <v>1994</v>
      </c>
      <c r="R20" s="26"/>
      <c r="S20" s="24">
        <f>S19+T19</f>
        <v>280</v>
      </c>
      <c r="T20" s="26"/>
      <c r="U20" s="24">
        <f>U19+V19</f>
        <v>0</v>
      </c>
      <c r="V20" s="26"/>
      <c r="W20" s="24">
        <f>W19+X19</f>
        <v>172</v>
      </c>
      <c r="X20" s="26"/>
      <c r="Y20" s="24">
        <f>Y19+Z19</f>
        <v>0</v>
      </c>
      <c r="Z20" s="26"/>
      <c r="AA20" s="24">
        <f>AA19+AB19</f>
        <v>2446</v>
      </c>
      <c r="AB20" s="26"/>
      <c r="AC20" s="19">
        <f>Q20+S20+U20+W20+Y20</f>
        <v>2446</v>
      </c>
      <c r="AE20" s="5" t="s">
        <v>0</v>
      </c>
      <c r="AF20" s="27">
        <f>IFERROR(B20/Q20,"N.A.")</f>
        <v>6354.3229689067202</v>
      </c>
      <c r="AG20" s="28"/>
      <c r="AH20" s="27">
        <f>IFERROR(D20/S20,"N.A.")</f>
        <v>3225</v>
      </c>
      <c r="AI20" s="28"/>
      <c r="AJ20" s="27" t="str">
        <f>IFERROR(F20/U20,"N.A.")</f>
        <v>N.A.</v>
      </c>
      <c r="AK20" s="28"/>
      <c r="AL20" s="27">
        <f>IFERROR(H20/W20,"N.A.")</f>
        <v>6000</v>
      </c>
      <c r="AM20" s="28"/>
      <c r="AN20" s="27" t="str">
        <f>IFERROR(J20/Y20,"N.A.")</f>
        <v>N.A.</v>
      </c>
      <c r="AO20" s="28"/>
      <c r="AP20" s="27">
        <f>IFERROR(L20/AA20,"N.A.")</f>
        <v>5971.1856091578084</v>
      </c>
      <c r="AQ20" s="28"/>
      <c r="AR20" s="16">
        <f>IFERROR(N20/AC20, "N.A.")</f>
        <v>5971.1856091578084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3207800.0000000005</v>
      </c>
      <c r="C27" s="2"/>
      <c r="D27" s="2">
        <v>541800</v>
      </c>
      <c r="E27" s="2"/>
      <c r="F27" s="2"/>
      <c r="G27" s="2"/>
      <c r="H27" s="2"/>
      <c r="I27" s="2"/>
      <c r="J27" s="2"/>
      <c r="K27" s="2"/>
      <c r="L27" s="1">
        <f>B27+D27+F27+H27+J27</f>
        <v>3749600.0000000005</v>
      </c>
      <c r="M27" s="13">
        <f>C27+E27+G27+I27+K27</f>
        <v>0</v>
      </c>
      <c r="N27" s="14">
        <f>L27+M27</f>
        <v>3749600.0000000005</v>
      </c>
      <c r="P27" s="3" t="s">
        <v>12</v>
      </c>
      <c r="Q27" s="2">
        <v>452</v>
      </c>
      <c r="R27" s="2">
        <v>0</v>
      </c>
      <c r="S27" s="2">
        <v>140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592</v>
      </c>
      <c r="AB27" s="13">
        <f>R27+T27+V27+X27+Z27</f>
        <v>0</v>
      </c>
      <c r="AC27" s="14">
        <f>AA27+AB27</f>
        <v>592</v>
      </c>
      <c r="AE27" s="3" t="s">
        <v>12</v>
      </c>
      <c r="AF27" s="2">
        <f>IFERROR(B27/Q27, "N.A.")</f>
        <v>7096.9026548672573</v>
      </c>
      <c r="AG27" s="2" t="str">
        <f t="shared" ref="AG27:AR31" si="15">IFERROR(C27/R27, "N.A.")</f>
        <v>N.A.</v>
      </c>
      <c r="AH27" s="2">
        <f t="shared" si="15"/>
        <v>3870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6333.7837837837842</v>
      </c>
      <c r="AQ27" s="13" t="str">
        <f t="shared" si="15"/>
        <v>N.A.</v>
      </c>
      <c r="AR27" s="14">
        <f t="shared" si="15"/>
        <v>6333.7837837837842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2225680</v>
      </c>
      <c r="C29" s="2">
        <v>3602680</v>
      </c>
      <c r="D29" s="2">
        <v>361200</v>
      </c>
      <c r="E29" s="2"/>
      <c r="F29" s="2"/>
      <c r="G29" s="2"/>
      <c r="H29" s="2"/>
      <c r="I29" s="2"/>
      <c r="J29" s="2"/>
      <c r="K29" s="2"/>
      <c r="L29" s="1">
        <f t="shared" si="16"/>
        <v>2586880</v>
      </c>
      <c r="M29" s="13">
        <f t="shared" si="16"/>
        <v>3602680</v>
      </c>
      <c r="N29" s="14">
        <f t="shared" si="17"/>
        <v>6189560</v>
      </c>
      <c r="P29" s="3" t="s">
        <v>14</v>
      </c>
      <c r="Q29" s="2">
        <v>374</v>
      </c>
      <c r="R29" s="2">
        <v>544</v>
      </c>
      <c r="S29" s="2">
        <v>140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514</v>
      </c>
      <c r="AB29" s="13">
        <f t="shared" si="18"/>
        <v>544</v>
      </c>
      <c r="AC29" s="14">
        <f t="shared" si="19"/>
        <v>1058</v>
      </c>
      <c r="AE29" s="3" t="s">
        <v>14</v>
      </c>
      <c r="AF29" s="2">
        <f t="shared" si="20"/>
        <v>5951.0160427807486</v>
      </c>
      <c r="AG29" s="2">
        <f t="shared" si="15"/>
        <v>6622.5735294117649</v>
      </c>
      <c r="AH29" s="2">
        <f t="shared" si="15"/>
        <v>2580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5032.8404669260699</v>
      </c>
      <c r="AQ29" s="13">
        <f t="shared" si="15"/>
        <v>6622.5735294117649</v>
      </c>
      <c r="AR29" s="14">
        <f t="shared" si="15"/>
        <v>5850.2457466918713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5433480</v>
      </c>
      <c r="C31" s="2">
        <v>3602680</v>
      </c>
      <c r="D31" s="2">
        <v>903000</v>
      </c>
      <c r="E31" s="2"/>
      <c r="F31" s="2"/>
      <c r="G31" s="2"/>
      <c r="H31" s="2"/>
      <c r="I31" s="2"/>
      <c r="J31" s="2"/>
      <c r="K31" s="2"/>
      <c r="L31" s="1">
        <f t="shared" ref="L31" si="21">B31+D31+F31+H31+J31</f>
        <v>6336480</v>
      </c>
      <c r="M31" s="13">
        <f t="shared" ref="M31" si="22">C31+E31+G31+I31+K31</f>
        <v>3602680</v>
      </c>
      <c r="N31" s="17">
        <f t="shared" ref="N31" si="23">L31+M31</f>
        <v>9939160</v>
      </c>
      <c r="P31" s="4" t="s">
        <v>16</v>
      </c>
      <c r="Q31" s="2">
        <v>826</v>
      </c>
      <c r="R31" s="2">
        <v>544</v>
      </c>
      <c r="S31" s="2">
        <v>280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1">
        <f t="shared" ref="AA31" si="24">Q31+S31+U31+W31+Y31</f>
        <v>1106</v>
      </c>
      <c r="AB31" s="13">
        <f t="shared" ref="AB31" si="25">R31+T31+V31+X31+Z31</f>
        <v>544</v>
      </c>
      <c r="AC31" s="14">
        <f t="shared" ref="AC31" si="26">AA31+AB31</f>
        <v>1650</v>
      </c>
      <c r="AE31" s="4" t="s">
        <v>16</v>
      </c>
      <c r="AF31" s="2">
        <f t="shared" si="20"/>
        <v>6578.0629539951569</v>
      </c>
      <c r="AG31" s="2">
        <f t="shared" si="15"/>
        <v>6622.5735294117649</v>
      </c>
      <c r="AH31" s="2">
        <f t="shared" si="15"/>
        <v>3225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5729.1862567811932</v>
      </c>
      <c r="AQ31" s="13">
        <f t="shared" ref="AQ31" si="28">IFERROR(M31/AB31, "N.A.")</f>
        <v>6622.5735294117649</v>
      </c>
      <c r="AR31" s="14">
        <f t="shared" ref="AR31" si="29">IFERROR(N31/AC31, "N.A.")</f>
        <v>6023.7333333333336</v>
      </c>
    </row>
    <row r="32" spans="1:44" ht="15" customHeight="1" thickBot="1" x14ac:dyDescent="0.3">
      <c r="A32" s="5" t="s">
        <v>0</v>
      </c>
      <c r="B32" s="24">
        <f>B31+C31</f>
        <v>9036160</v>
      </c>
      <c r="C32" s="26"/>
      <c r="D32" s="24">
        <f>D31+E31</f>
        <v>903000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9939160</v>
      </c>
      <c r="M32" s="25"/>
      <c r="N32" s="18">
        <f>B32+D32+F32+H32+J32</f>
        <v>9939160</v>
      </c>
      <c r="P32" s="5" t="s">
        <v>0</v>
      </c>
      <c r="Q32" s="24">
        <f>Q31+R31</f>
        <v>1370</v>
      </c>
      <c r="R32" s="26"/>
      <c r="S32" s="24">
        <f>S31+T31</f>
        <v>280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1650</v>
      </c>
      <c r="AB32" s="26"/>
      <c r="AC32" s="19">
        <f>Q32+S32+U32+W32+Y32</f>
        <v>1650</v>
      </c>
      <c r="AE32" s="5" t="s">
        <v>0</v>
      </c>
      <c r="AF32" s="27">
        <f>IFERROR(B32/Q32,"N.A.")</f>
        <v>6595.7372262773724</v>
      </c>
      <c r="AG32" s="28"/>
      <c r="AH32" s="27">
        <f>IFERROR(D32/S32,"N.A.")</f>
        <v>3225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>
        <f>IFERROR(L32/AA32,"N.A.")</f>
        <v>6023.7333333333336</v>
      </c>
      <c r="AQ32" s="28"/>
      <c r="AR32" s="16">
        <f>IFERROR(N32/AC32, "N.A.")</f>
        <v>6023.7333333333336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813560</v>
      </c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813560</v>
      </c>
      <c r="M39" s="13">
        <f>C39+E39+G39+I39+K39</f>
        <v>0</v>
      </c>
      <c r="N39" s="14">
        <f>L39+M39</f>
        <v>813560</v>
      </c>
      <c r="P39" s="3" t="s">
        <v>12</v>
      </c>
      <c r="Q39" s="2">
        <v>172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>Q39+S39+U39+W39+Y39</f>
        <v>172</v>
      </c>
      <c r="AB39" s="13">
        <f>R39+T39+V39+X39+Z39</f>
        <v>0</v>
      </c>
      <c r="AC39" s="14">
        <f>AA39+AB39</f>
        <v>172</v>
      </c>
      <c r="AE39" s="3" t="s">
        <v>12</v>
      </c>
      <c r="AF39" s="2">
        <f>IFERROR(B39/Q39, "N.A.")</f>
        <v>4730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4730</v>
      </c>
      <c r="AQ39" s="13" t="str">
        <f t="shared" si="30"/>
        <v>N.A.</v>
      </c>
      <c r="AR39" s="14">
        <f t="shared" si="30"/>
        <v>4730</v>
      </c>
    </row>
    <row r="40" spans="1:44" ht="15" customHeight="1" thickBot="1" x14ac:dyDescent="0.3">
      <c r="A40" s="3" t="s">
        <v>13</v>
      </c>
      <c r="B40" s="2">
        <v>1444800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1444800</v>
      </c>
      <c r="M40" s="13">
        <f t="shared" si="31"/>
        <v>0</v>
      </c>
      <c r="N40" s="14">
        <f t="shared" ref="N40:N42" si="32">L40+M40</f>
        <v>1444800</v>
      </c>
      <c r="P40" s="3" t="s">
        <v>13</v>
      </c>
      <c r="Q40" s="2">
        <v>280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280</v>
      </c>
      <c r="AB40" s="13">
        <f t="shared" si="33"/>
        <v>0</v>
      </c>
      <c r="AC40" s="14">
        <f t="shared" ref="AC40:AC42" si="34">AA40+AB40</f>
        <v>280</v>
      </c>
      <c r="AE40" s="3" t="s">
        <v>13</v>
      </c>
      <c r="AF40" s="2">
        <f t="shared" ref="AF40:AF43" si="35">IFERROR(B40/Q40, "N.A.")</f>
        <v>5160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5160</v>
      </c>
      <c r="AQ40" s="13" t="str">
        <f t="shared" si="30"/>
        <v>N.A.</v>
      </c>
      <c r="AR40" s="14">
        <f t="shared" si="30"/>
        <v>5160</v>
      </c>
    </row>
    <row r="41" spans="1:44" ht="15" customHeight="1" thickBot="1" x14ac:dyDescent="0.3">
      <c r="A41" s="3" t="s">
        <v>14</v>
      </c>
      <c r="B41" s="2"/>
      <c r="C41" s="2">
        <v>1376000</v>
      </c>
      <c r="D41" s="2"/>
      <c r="E41" s="2"/>
      <c r="F41" s="2"/>
      <c r="G41" s="2"/>
      <c r="H41" s="2"/>
      <c r="I41" s="2">
        <v>1032000</v>
      </c>
      <c r="J41" s="2"/>
      <c r="K41" s="2"/>
      <c r="L41" s="1">
        <f t="shared" si="31"/>
        <v>0</v>
      </c>
      <c r="M41" s="13">
        <f t="shared" si="31"/>
        <v>2408000</v>
      </c>
      <c r="N41" s="14">
        <f t="shared" si="32"/>
        <v>2408000</v>
      </c>
      <c r="P41" s="3" t="s">
        <v>14</v>
      </c>
      <c r="Q41" s="2">
        <v>0</v>
      </c>
      <c r="R41" s="2">
        <v>172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172</v>
      </c>
      <c r="Y41" s="2">
        <v>0</v>
      </c>
      <c r="Z41" s="2">
        <v>0</v>
      </c>
      <c r="AA41" s="1">
        <f t="shared" si="33"/>
        <v>0</v>
      </c>
      <c r="AB41" s="13">
        <f t="shared" si="33"/>
        <v>344</v>
      </c>
      <c r="AC41" s="14">
        <f t="shared" si="34"/>
        <v>344</v>
      </c>
      <c r="AE41" s="3" t="s">
        <v>14</v>
      </c>
      <c r="AF41" s="2" t="str">
        <f t="shared" si="35"/>
        <v>N.A.</v>
      </c>
      <c r="AG41" s="2">
        <f t="shared" si="30"/>
        <v>8000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6000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>
        <f t="shared" si="30"/>
        <v>7000</v>
      </c>
      <c r="AR41" s="14">
        <f t="shared" si="30"/>
        <v>7000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2258360</v>
      </c>
      <c r="C43" s="2">
        <v>1376000</v>
      </c>
      <c r="D43" s="2"/>
      <c r="E43" s="2"/>
      <c r="F43" s="2"/>
      <c r="G43" s="2"/>
      <c r="H43" s="2"/>
      <c r="I43" s="2">
        <v>1032000</v>
      </c>
      <c r="J43" s="2"/>
      <c r="K43" s="2"/>
      <c r="L43" s="1">
        <f t="shared" ref="L43" si="36">B43+D43+F43+H43+J43</f>
        <v>2258360</v>
      </c>
      <c r="M43" s="13">
        <f t="shared" ref="M43" si="37">C43+E43+G43+I43+K43</f>
        <v>2408000</v>
      </c>
      <c r="N43" s="17">
        <f t="shared" ref="N43" si="38">L43+M43</f>
        <v>4666360</v>
      </c>
      <c r="P43" s="4" t="s">
        <v>16</v>
      </c>
      <c r="Q43" s="2">
        <v>452</v>
      </c>
      <c r="R43" s="2">
        <v>172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172</v>
      </c>
      <c r="Y43" s="2">
        <v>0</v>
      </c>
      <c r="Z43" s="2">
        <v>0</v>
      </c>
      <c r="AA43" s="1">
        <f t="shared" ref="AA43" si="39">Q43+S43+U43+W43+Y43</f>
        <v>452</v>
      </c>
      <c r="AB43" s="13">
        <f t="shared" ref="AB43" si="40">R43+T43+V43+X43+Z43</f>
        <v>344</v>
      </c>
      <c r="AC43" s="17">
        <f t="shared" ref="AC43" si="41">AA43+AB43</f>
        <v>796</v>
      </c>
      <c r="AE43" s="4" t="s">
        <v>16</v>
      </c>
      <c r="AF43" s="2">
        <f t="shared" si="35"/>
        <v>4996.3716814159288</v>
      </c>
      <c r="AG43" s="2">
        <f t="shared" si="30"/>
        <v>8000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>
        <f t="shared" si="30"/>
        <v>6000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4996.3716814159288</v>
      </c>
      <c r="AQ43" s="13">
        <f t="shared" ref="AQ43" si="43">IFERROR(M43/AB43, "N.A.")</f>
        <v>7000</v>
      </c>
      <c r="AR43" s="14">
        <f t="shared" ref="AR43" si="44">IFERROR(N43/AC43, "N.A.")</f>
        <v>5862.2613065326632</v>
      </c>
    </row>
    <row r="44" spans="1:44" ht="15" customHeight="1" thickBot="1" x14ac:dyDescent="0.3">
      <c r="A44" s="5" t="s">
        <v>0</v>
      </c>
      <c r="B44" s="24">
        <f>B43+C43</f>
        <v>3634360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1032000</v>
      </c>
      <c r="I44" s="26"/>
      <c r="J44" s="24">
        <f>J43+K43</f>
        <v>0</v>
      </c>
      <c r="K44" s="26"/>
      <c r="L44" s="24">
        <f>L43+M43</f>
        <v>4666360</v>
      </c>
      <c r="M44" s="25"/>
      <c r="N44" s="18">
        <f>B44+D44+F44+H44+J44</f>
        <v>4666360</v>
      </c>
      <c r="P44" s="5" t="s">
        <v>0</v>
      </c>
      <c r="Q44" s="24">
        <f>Q43+R43</f>
        <v>624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172</v>
      </c>
      <c r="X44" s="26"/>
      <c r="Y44" s="24">
        <f>Y43+Z43</f>
        <v>0</v>
      </c>
      <c r="Z44" s="26"/>
      <c r="AA44" s="24">
        <f>AA43+AB43</f>
        <v>796</v>
      </c>
      <c r="AB44" s="25"/>
      <c r="AC44" s="18">
        <f>Q44+S44+U44+W44+Y44</f>
        <v>796</v>
      </c>
      <c r="AE44" s="5" t="s">
        <v>0</v>
      </c>
      <c r="AF44" s="27">
        <f>IFERROR(B44/Q44,"N.A.")</f>
        <v>5824.2948717948721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6000</v>
      </c>
      <c r="AM44" s="28"/>
      <c r="AN44" s="27" t="str">
        <f>IFERROR(J44/Y44,"N.A.")</f>
        <v>N.A.</v>
      </c>
      <c r="AO44" s="28"/>
      <c r="AP44" s="27">
        <f>IFERROR(L44/AA44,"N.A.")</f>
        <v>5862.2613065326632</v>
      </c>
      <c r="AQ44" s="28"/>
      <c r="AR44" s="16">
        <f>IFERROR(N44/AC44, "N.A.")</f>
        <v>5862.2613065326632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12090855.000000002</v>
      </c>
      <c r="C15" s="2"/>
      <c r="D15" s="2">
        <v>6571722</v>
      </c>
      <c r="E15" s="2"/>
      <c r="F15" s="2">
        <v>16765099.999999998</v>
      </c>
      <c r="G15" s="2"/>
      <c r="H15" s="2">
        <v>37330467.000000007</v>
      </c>
      <c r="I15" s="2"/>
      <c r="J15" s="2">
        <v>0</v>
      </c>
      <c r="K15" s="2"/>
      <c r="L15" s="1">
        <f>B15+D15+F15+H15+J15</f>
        <v>72758144</v>
      </c>
      <c r="M15" s="13">
        <f>C15+E15+G15+I15+K15</f>
        <v>0</v>
      </c>
      <c r="N15" s="14">
        <f>L15+M15</f>
        <v>72758144</v>
      </c>
      <c r="P15" s="3" t="s">
        <v>12</v>
      </c>
      <c r="Q15" s="2">
        <v>3493</v>
      </c>
      <c r="R15" s="2">
        <v>0</v>
      </c>
      <c r="S15" s="2">
        <v>1887</v>
      </c>
      <c r="T15" s="2">
        <v>0</v>
      </c>
      <c r="U15" s="2">
        <v>2611</v>
      </c>
      <c r="V15" s="2">
        <v>0</v>
      </c>
      <c r="W15" s="2">
        <v>14031</v>
      </c>
      <c r="X15" s="2">
        <v>0</v>
      </c>
      <c r="Y15" s="2">
        <v>2024</v>
      </c>
      <c r="Z15" s="2">
        <v>0</v>
      </c>
      <c r="AA15" s="1">
        <f>Q15+S15+U15+W15+Y15</f>
        <v>24046</v>
      </c>
      <c r="AB15" s="13">
        <f>R15+T15+V15+X15+Z15</f>
        <v>0</v>
      </c>
      <c r="AC15" s="14">
        <f>AA15+AB15</f>
        <v>24046</v>
      </c>
      <c r="AE15" s="3" t="s">
        <v>12</v>
      </c>
      <c r="AF15" s="2">
        <f>IFERROR(B15/Q15, "N.A.")</f>
        <v>3461.4529058116236</v>
      </c>
      <c r="AG15" s="2" t="str">
        <f t="shared" ref="AG15:AR19" si="0">IFERROR(C15/R15, "N.A.")</f>
        <v>N.A.</v>
      </c>
      <c r="AH15" s="2">
        <f t="shared" si="0"/>
        <v>3482.6295707472177</v>
      </c>
      <c r="AI15" s="2" t="str">
        <f t="shared" si="0"/>
        <v>N.A.</v>
      </c>
      <c r="AJ15" s="2">
        <f t="shared" si="0"/>
        <v>6420.9498276522399</v>
      </c>
      <c r="AK15" s="2" t="str">
        <f t="shared" si="0"/>
        <v>N.A.</v>
      </c>
      <c r="AL15" s="2">
        <f t="shared" si="0"/>
        <v>2660.5706649561689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3025.7899026865175</v>
      </c>
      <c r="AQ15" s="13" t="str">
        <f t="shared" si="0"/>
        <v>N.A.</v>
      </c>
      <c r="AR15" s="14">
        <f t="shared" si="0"/>
        <v>3025.7899026865175</v>
      </c>
    </row>
    <row r="16" spans="1:44" ht="15" customHeight="1" thickBot="1" x14ac:dyDescent="0.3">
      <c r="A16" s="3" t="s">
        <v>13</v>
      </c>
      <c r="B16" s="2">
        <v>17251594</v>
      </c>
      <c r="C16" s="2">
        <v>2156550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17251594</v>
      </c>
      <c r="M16" s="13">
        <f t="shared" si="1"/>
        <v>2156550</v>
      </c>
      <c r="N16" s="14">
        <f t="shared" ref="N16:N18" si="2">L16+M16</f>
        <v>19408144</v>
      </c>
      <c r="P16" s="3" t="s">
        <v>13</v>
      </c>
      <c r="Q16" s="2">
        <v>5635</v>
      </c>
      <c r="R16" s="2">
        <v>468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5635</v>
      </c>
      <c r="AB16" s="13">
        <f t="shared" si="3"/>
        <v>468</v>
      </c>
      <c r="AC16" s="14">
        <f t="shared" ref="AC16:AC18" si="4">AA16+AB16</f>
        <v>6103</v>
      </c>
      <c r="AE16" s="3" t="s">
        <v>13</v>
      </c>
      <c r="AF16" s="2">
        <f t="shared" ref="AF16:AF19" si="5">IFERROR(B16/Q16, "N.A.")</f>
        <v>3061.5073646850046</v>
      </c>
      <c r="AG16" s="2">
        <f t="shared" si="0"/>
        <v>4608.0128205128203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3061.5073646850046</v>
      </c>
      <c r="AQ16" s="13">
        <f t="shared" si="0"/>
        <v>4608.0128205128203</v>
      </c>
      <c r="AR16" s="14">
        <f t="shared" si="0"/>
        <v>3180.0989677207931</v>
      </c>
    </row>
    <row r="17" spans="1:44" ht="15" customHeight="1" thickBot="1" x14ac:dyDescent="0.3">
      <c r="A17" s="3" t="s">
        <v>14</v>
      </c>
      <c r="B17" s="2">
        <v>68010188.999999985</v>
      </c>
      <c r="C17" s="2">
        <v>289097211</v>
      </c>
      <c r="D17" s="2">
        <v>10323507.000000002</v>
      </c>
      <c r="E17" s="2">
        <v>4750400</v>
      </c>
      <c r="F17" s="2"/>
      <c r="G17" s="2">
        <v>17427140.000000004</v>
      </c>
      <c r="H17" s="2"/>
      <c r="I17" s="2">
        <v>16945470</v>
      </c>
      <c r="J17" s="2">
        <v>0</v>
      </c>
      <c r="K17" s="2"/>
      <c r="L17" s="1">
        <f t="shared" si="1"/>
        <v>78333695.999999985</v>
      </c>
      <c r="M17" s="13">
        <f t="shared" si="1"/>
        <v>328220221</v>
      </c>
      <c r="N17" s="14">
        <f t="shared" si="2"/>
        <v>406553917</v>
      </c>
      <c r="P17" s="3" t="s">
        <v>14</v>
      </c>
      <c r="Q17" s="2">
        <v>16267</v>
      </c>
      <c r="R17" s="2">
        <v>48377</v>
      </c>
      <c r="S17" s="2">
        <v>2207</v>
      </c>
      <c r="T17" s="2">
        <v>508</v>
      </c>
      <c r="U17" s="2">
        <v>0</v>
      </c>
      <c r="V17" s="2">
        <v>3833</v>
      </c>
      <c r="W17" s="2">
        <v>0</v>
      </c>
      <c r="X17" s="2">
        <v>3855</v>
      </c>
      <c r="Y17" s="2">
        <v>2767</v>
      </c>
      <c r="Z17" s="2">
        <v>0</v>
      </c>
      <c r="AA17" s="1">
        <f t="shared" si="3"/>
        <v>21241</v>
      </c>
      <c r="AB17" s="13">
        <f t="shared" si="3"/>
        <v>56573</v>
      </c>
      <c r="AC17" s="14">
        <f t="shared" si="4"/>
        <v>77814</v>
      </c>
      <c r="AE17" s="3" t="s">
        <v>14</v>
      </c>
      <c r="AF17" s="2">
        <f t="shared" si="5"/>
        <v>4180.868568267043</v>
      </c>
      <c r="AG17" s="2">
        <f t="shared" si="0"/>
        <v>5975.9226698637785</v>
      </c>
      <c r="AH17" s="2">
        <f t="shared" si="0"/>
        <v>4677.6198459447223</v>
      </c>
      <c r="AI17" s="2">
        <f t="shared" si="0"/>
        <v>9351.1811023622049</v>
      </c>
      <c r="AJ17" s="2" t="str">
        <f t="shared" si="0"/>
        <v>N.A.</v>
      </c>
      <c r="AK17" s="2">
        <f t="shared" si="0"/>
        <v>4546.6057918079841</v>
      </c>
      <c r="AL17" s="2" t="str">
        <f t="shared" si="0"/>
        <v>N.A.</v>
      </c>
      <c r="AM17" s="2">
        <f t="shared" si="0"/>
        <v>4395.7120622568091</v>
      </c>
      <c r="AN17" s="2">
        <f t="shared" si="0"/>
        <v>0</v>
      </c>
      <c r="AO17" s="2" t="str">
        <f t="shared" si="0"/>
        <v>N.A.</v>
      </c>
      <c r="AP17" s="15">
        <f t="shared" si="0"/>
        <v>3687.8534908902589</v>
      </c>
      <c r="AQ17" s="13">
        <f t="shared" si="0"/>
        <v>5801.7114347833776</v>
      </c>
      <c r="AR17" s="14">
        <f t="shared" si="0"/>
        <v>5224.6885778908681</v>
      </c>
    </row>
    <row r="18" spans="1:44" ht="15" customHeight="1" thickBot="1" x14ac:dyDescent="0.3">
      <c r="A18" s="3" t="s">
        <v>15</v>
      </c>
      <c r="B18" s="2">
        <v>12956888.999999998</v>
      </c>
      <c r="C18" s="2">
        <v>0</v>
      </c>
      <c r="D18" s="2">
        <v>1669632.0000000002</v>
      </c>
      <c r="E18" s="2"/>
      <c r="F18" s="2"/>
      <c r="G18" s="2">
        <v>3366740.9999999991</v>
      </c>
      <c r="H18" s="2">
        <v>3649076.9999999991</v>
      </c>
      <c r="I18" s="2"/>
      <c r="J18" s="2">
        <v>0</v>
      </c>
      <c r="K18" s="2"/>
      <c r="L18" s="1">
        <f t="shared" si="1"/>
        <v>18275597.999999996</v>
      </c>
      <c r="M18" s="13">
        <f t="shared" si="1"/>
        <v>3366740.9999999991</v>
      </c>
      <c r="N18" s="14">
        <f t="shared" si="2"/>
        <v>21642338.999999996</v>
      </c>
      <c r="P18" s="3" t="s">
        <v>15</v>
      </c>
      <c r="Q18" s="2">
        <v>3621</v>
      </c>
      <c r="R18" s="2">
        <v>246</v>
      </c>
      <c r="S18" s="2">
        <v>530</v>
      </c>
      <c r="T18" s="2">
        <v>0</v>
      </c>
      <c r="U18" s="2">
        <v>0</v>
      </c>
      <c r="V18" s="2">
        <v>1817</v>
      </c>
      <c r="W18" s="2">
        <v>5183</v>
      </c>
      <c r="X18" s="2">
        <v>0</v>
      </c>
      <c r="Y18" s="2">
        <v>2395</v>
      </c>
      <c r="Z18" s="2">
        <v>0</v>
      </c>
      <c r="AA18" s="1">
        <f t="shared" si="3"/>
        <v>11729</v>
      </c>
      <c r="AB18" s="13">
        <f t="shared" si="3"/>
        <v>2063</v>
      </c>
      <c r="AC18" s="17">
        <f t="shared" si="4"/>
        <v>13792</v>
      </c>
      <c r="AE18" s="3" t="s">
        <v>15</v>
      </c>
      <c r="AF18" s="2">
        <f t="shared" si="5"/>
        <v>3578.2626346313168</v>
      </c>
      <c r="AG18" s="2">
        <f t="shared" si="0"/>
        <v>0</v>
      </c>
      <c r="AH18" s="2">
        <f t="shared" si="0"/>
        <v>3150.2490566037741</v>
      </c>
      <c r="AI18" s="2" t="str">
        <f t="shared" si="0"/>
        <v>N.A.</v>
      </c>
      <c r="AJ18" s="2" t="str">
        <f t="shared" si="0"/>
        <v>N.A.</v>
      </c>
      <c r="AK18" s="2">
        <f t="shared" si="0"/>
        <v>1852.9119427627952</v>
      </c>
      <c r="AL18" s="2">
        <f t="shared" si="0"/>
        <v>704.04726992089502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1558.1548299087729</v>
      </c>
      <c r="AQ18" s="13">
        <f t="shared" si="0"/>
        <v>1631.9636451769263</v>
      </c>
      <c r="AR18" s="14">
        <f t="shared" si="0"/>
        <v>1569.1951131090484</v>
      </c>
    </row>
    <row r="19" spans="1:44" ht="15" customHeight="1" thickBot="1" x14ac:dyDescent="0.3">
      <c r="A19" s="4" t="s">
        <v>16</v>
      </c>
      <c r="B19" s="2">
        <v>110309527</v>
      </c>
      <c r="C19" s="2">
        <v>291253761.00000012</v>
      </c>
      <c r="D19" s="2">
        <v>18564861.000000004</v>
      </c>
      <c r="E19" s="2">
        <v>4750400</v>
      </c>
      <c r="F19" s="2">
        <v>16765099.999999998</v>
      </c>
      <c r="G19" s="2">
        <v>20793881.000000004</v>
      </c>
      <c r="H19" s="2">
        <v>40979544.000000007</v>
      </c>
      <c r="I19" s="2">
        <v>16945470</v>
      </c>
      <c r="J19" s="2">
        <v>0</v>
      </c>
      <c r="K19" s="2"/>
      <c r="L19" s="1">
        <f t="shared" ref="L19" si="6">B19+D19+F19+H19+J19</f>
        <v>186619032</v>
      </c>
      <c r="M19" s="13">
        <f t="shared" ref="M19" si="7">C19+E19+G19+I19+K19</f>
        <v>333743512.00000012</v>
      </c>
      <c r="N19" s="17">
        <f t="shared" ref="N19" si="8">L19+M19</f>
        <v>520362544.00000012</v>
      </c>
      <c r="P19" s="4" t="s">
        <v>16</v>
      </c>
      <c r="Q19" s="2">
        <v>29016</v>
      </c>
      <c r="R19" s="2">
        <v>49091</v>
      </c>
      <c r="S19" s="2">
        <v>4624</v>
      </c>
      <c r="T19" s="2">
        <v>508</v>
      </c>
      <c r="U19" s="2">
        <v>2611</v>
      </c>
      <c r="V19" s="2">
        <v>5650</v>
      </c>
      <c r="W19" s="2">
        <v>19214</v>
      </c>
      <c r="X19" s="2">
        <v>3855</v>
      </c>
      <c r="Y19" s="2">
        <v>7186</v>
      </c>
      <c r="Z19" s="2">
        <v>0</v>
      </c>
      <c r="AA19" s="1">
        <f t="shared" ref="AA19" si="9">Q19+S19+U19+W19+Y19</f>
        <v>62651</v>
      </c>
      <c r="AB19" s="13">
        <f t="shared" ref="AB19" si="10">R19+T19+V19+X19+Z19</f>
        <v>59104</v>
      </c>
      <c r="AC19" s="14">
        <f t="shared" ref="AC19" si="11">AA19+AB19</f>
        <v>121755</v>
      </c>
      <c r="AE19" s="4" t="s">
        <v>16</v>
      </c>
      <c r="AF19" s="2">
        <f t="shared" si="5"/>
        <v>3801.6793148607667</v>
      </c>
      <c r="AG19" s="2">
        <f t="shared" si="0"/>
        <v>5932.9359964148243</v>
      </c>
      <c r="AH19" s="2">
        <f t="shared" si="0"/>
        <v>4014.8920847750874</v>
      </c>
      <c r="AI19" s="2">
        <f t="shared" si="0"/>
        <v>9351.1811023622049</v>
      </c>
      <c r="AJ19" s="2">
        <f t="shared" si="0"/>
        <v>6420.9498276522399</v>
      </c>
      <c r="AK19" s="2">
        <f t="shared" si="0"/>
        <v>3680.3329203539829</v>
      </c>
      <c r="AL19" s="2">
        <f t="shared" si="0"/>
        <v>2132.7960861871557</v>
      </c>
      <c r="AM19" s="2">
        <f t="shared" si="0"/>
        <v>4395.7120622568091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2978.7079535841408</v>
      </c>
      <c r="AQ19" s="13">
        <f t="shared" ref="AQ19" si="13">IFERROR(M19/AB19, "N.A.")</f>
        <v>5646.7161613427197</v>
      </c>
      <c r="AR19" s="14">
        <f t="shared" ref="AR19" si="14">IFERROR(N19/AC19, "N.A.")</f>
        <v>4273.8494846207559</v>
      </c>
    </row>
    <row r="20" spans="1:44" ht="15" customHeight="1" thickBot="1" x14ac:dyDescent="0.3">
      <c r="A20" s="5" t="s">
        <v>0</v>
      </c>
      <c r="B20" s="24">
        <f>B19+C19</f>
        <v>401563288.00000012</v>
      </c>
      <c r="C20" s="26"/>
      <c r="D20" s="24">
        <f>D19+E19</f>
        <v>23315261.000000004</v>
      </c>
      <c r="E20" s="26"/>
      <c r="F20" s="24">
        <f>F19+G19</f>
        <v>37558981</v>
      </c>
      <c r="G20" s="26"/>
      <c r="H20" s="24">
        <f>H19+I19</f>
        <v>57925014.000000007</v>
      </c>
      <c r="I20" s="26"/>
      <c r="J20" s="24">
        <f>J19+K19</f>
        <v>0</v>
      </c>
      <c r="K20" s="26"/>
      <c r="L20" s="24">
        <f>L19+M19</f>
        <v>520362544.00000012</v>
      </c>
      <c r="M20" s="25"/>
      <c r="N20" s="18">
        <f>B20+D20+F20+H20+J20</f>
        <v>520362544.00000012</v>
      </c>
      <c r="P20" s="5" t="s">
        <v>0</v>
      </c>
      <c r="Q20" s="24">
        <f>Q19+R19</f>
        <v>78107</v>
      </c>
      <c r="R20" s="26"/>
      <c r="S20" s="24">
        <f>S19+T19</f>
        <v>5132</v>
      </c>
      <c r="T20" s="26"/>
      <c r="U20" s="24">
        <f>U19+V19</f>
        <v>8261</v>
      </c>
      <c r="V20" s="26"/>
      <c r="W20" s="24">
        <f>W19+X19</f>
        <v>23069</v>
      </c>
      <c r="X20" s="26"/>
      <c r="Y20" s="24">
        <f>Y19+Z19</f>
        <v>7186</v>
      </c>
      <c r="Z20" s="26"/>
      <c r="AA20" s="24">
        <f>AA19+AB19</f>
        <v>121755</v>
      </c>
      <c r="AB20" s="26"/>
      <c r="AC20" s="19">
        <f>Q20+S20+U20+W20+Y20</f>
        <v>121755</v>
      </c>
      <c r="AE20" s="5" t="s">
        <v>0</v>
      </c>
      <c r="AF20" s="27">
        <f>IFERROR(B20/Q20,"N.A.")</f>
        <v>5141.194617639906</v>
      </c>
      <c r="AG20" s="28"/>
      <c r="AH20" s="27">
        <f>IFERROR(D20/S20,"N.A.")</f>
        <v>4543.1139906469216</v>
      </c>
      <c r="AI20" s="28"/>
      <c r="AJ20" s="27">
        <f>IFERROR(F20/U20,"N.A.")</f>
        <v>4546.5417019731267</v>
      </c>
      <c r="AK20" s="28"/>
      <c r="AL20" s="27">
        <f>IFERROR(H20/W20,"N.A.")</f>
        <v>2510.9460314708053</v>
      </c>
      <c r="AM20" s="28"/>
      <c r="AN20" s="27">
        <f>IFERROR(J20/Y20,"N.A.")</f>
        <v>0</v>
      </c>
      <c r="AO20" s="28"/>
      <c r="AP20" s="27">
        <f>IFERROR(L20/AA20,"N.A.")</f>
        <v>4273.8494846207559</v>
      </c>
      <c r="AQ20" s="28"/>
      <c r="AR20" s="16">
        <f>IFERROR(N20/AC20, "N.A.")</f>
        <v>4273.8494846207559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8684710</v>
      </c>
      <c r="C27" s="2"/>
      <c r="D27" s="2">
        <v>6571722</v>
      </c>
      <c r="E27" s="2"/>
      <c r="F27" s="2">
        <v>11765660</v>
      </c>
      <c r="G27" s="2"/>
      <c r="H27" s="2">
        <v>19363237.999999993</v>
      </c>
      <c r="I27" s="2"/>
      <c r="J27" s="2">
        <v>0</v>
      </c>
      <c r="K27" s="2"/>
      <c r="L27" s="1">
        <f>B27+D27+F27+H27+J27</f>
        <v>46385329.999999993</v>
      </c>
      <c r="M27" s="13">
        <f>C27+E27+G27+I27+K27</f>
        <v>0</v>
      </c>
      <c r="N27" s="14">
        <f>L27+M27</f>
        <v>46385329.999999993</v>
      </c>
      <c r="P27" s="3" t="s">
        <v>12</v>
      </c>
      <c r="Q27" s="2">
        <v>2328</v>
      </c>
      <c r="R27" s="2">
        <v>0</v>
      </c>
      <c r="S27" s="2">
        <v>1887</v>
      </c>
      <c r="T27" s="2">
        <v>0</v>
      </c>
      <c r="U27" s="2">
        <v>1539</v>
      </c>
      <c r="V27" s="2">
        <v>0</v>
      </c>
      <c r="W27" s="2">
        <v>5146</v>
      </c>
      <c r="X27" s="2">
        <v>0</v>
      </c>
      <c r="Y27" s="2">
        <v>490</v>
      </c>
      <c r="Z27" s="2">
        <v>0</v>
      </c>
      <c r="AA27" s="1">
        <f>Q27+S27+U27+W27+Y27</f>
        <v>11390</v>
      </c>
      <c r="AB27" s="13">
        <f>R27+T27+V27+X27+Z27</f>
        <v>0</v>
      </c>
      <c r="AC27" s="14">
        <f>AA27+AB27</f>
        <v>11390</v>
      </c>
      <c r="AE27" s="3" t="s">
        <v>12</v>
      </c>
      <c r="AF27" s="2">
        <f>IFERROR(B27/Q27, "N.A.")</f>
        <v>3730.5455326460483</v>
      </c>
      <c r="AG27" s="2" t="str">
        <f t="shared" ref="AG27:AR31" si="15">IFERROR(C27/R27, "N.A.")</f>
        <v>N.A.</v>
      </c>
      <c r="AH27" s="2">
        <f t="shared" si="15"/>
        <v>3482.6295707472177</v>
      </c>
      <c r="AI27" s="2" t="str">
        <f t="shared" si="15"/>
        <v>N.A.</v>
      </c>
      <c r="AJ27" s="2">
        <f t="shared" si="15"/>
        <v>7645.0032488628976</v>
      </c>
      <c r="AK27" s="2" t="str">
        <f t="shared" si="15"/>
        <v>N.A.</v>
      </c>
      <c r="AL27" s="2">
        <f t="shared" si="15"/>
        <v>3762.7745821997655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4072.4609306409125</v>
      </c>
      <c r="AQ27" s="13" t="str">
        <f t="shared" si="15"/>
        <v>N.A.</v>
      </c>
      <c r="AR27" s="14">
        <f t="shared" si="15"/>
        <v>4072.4609306409125</v>
      </c>
    </row>
    <row r="28" spans="1:44" ht="15" customHeight="1" thickBot="1" x14ac:dyDescent="0.3">
      <c r="A28" s="3" t="s">
        <v>13</v>
      </c>
      <c r="B28" s="2">
        <v>2710800.0000000005</v>
      </c>
      <c r="C28" s="2">
        <v>761200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2710800.0000000005</v>
      </c>
      <c r="M28" s="13">
        <f t="shared" si="16"/>
        <v>761200</v>
      </c>
      <c r="N28" s="14">
        <f t="shared" ref="N28:N30" si="17">L28+M28</f>
        <v>3472000.0000000005</v>
      </c>
      <c r="P28" s="3" t="s">
        <v>13</v>
      </c>
      <c r="Q28" s="2">
        <v>834</v>
      </c>
      <c r="R28" s="2">
        <v>173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834</v>
      </c>
      <c r="AB28" s="13">
        <f t="shared" si="18"/>
        <v>173</v>
      </c>
      <c r="AC28" s="14">
        <f t="shared" ref="AC28:AC30" si="19">AA28+AB28</f>
        <v>1007</v>
      </c>
      <c r="AE28" s="3" t="s">
        <v>13</v>
      </c>
      <c r="AF28" s="2">
        <f t="shared" ref="AF28:AF31" si="20">IFERROR(B28/Q28, "N.A.")</f>
        <v>3250.3597122302162</v>
      </c>
      <c r="AG28" s="2">
        <f t="shared" si="15"/>
        <v>4400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3250.3597122302162</v>
      </c>
      <c r="AQ28" s="13">
        <f t="shared" si="15"/>
        <v>4400</v>
      </c>
      <c r="AR28" s="14">
        <f t="shared" si="15"/>
        <v>3447.8649453823241</v>
      </c>
    </row>
    <row r="29" spans="1:44" ht="15" customHeight="1" thickBot="1" x14ac:dyDescent="0.3">
      <c r="A29" s="3" t="s">
        <v>14</v>
      </c>
      <c r="B29" s="2">
        <v>41160761</v>
      </c>
      <c r="C29" s="2">
        <v>158907920.99999991</v>
      </c>
      <c r="D29" s="2">
        <v>10323507.000000002</v>
      </c>
      <c r="E29" s="2"/>
      <c r="F29" s="2"/>
      <c r="G29" s="2">
        <v>5222139.9999999991</v>
      </c>
      <c r="H29" s="2"/>
      <c r="I29" s="2">
        <v>11611700</v>
      </c>
      <c r="J29" s="2">
        <v>0</v>
      </c>
      <c r="K29" s="2"/>
      <c r="L29" s="1">
        <f t="shared" si="16"/>
        <v>51484268</v>
      </c>
      <c r="M29" s="13">
        <f t="shared" si="16"/>
        <v>175741760.99999991</v>
      </c>
      <c r="N29" s="14">
        <f t="shared" si="17"/>
        <v>227226028.99999991</v>
      </c>
      <c r="P29" s="3" t="s">
        <v>14</v>
      </c>
      <c r="Q29" s="2">
        <v>8746</v>
      </c>
      <c r="R29" s="2">
        <v>27246</v>
      </c>
      <c r="S29" s="2">
        <v>2207</v>
      </c>
      <c r="T29" s="2">
        <v>0</v>
      </c>
      <c r="U29" s="2">
        <v>0</v>
      </c>
      <c r="V29" s="2">
        <v>2621</v>
      </c>
      <c r="W29" s="2">
        <v>0</v>
      </c>
      <c r="X29" s="2">
        <v>2136</v>
      </c>
      <c r="Y29" s="2">
        <v>697</v>
      </c>
      <c r="Z29" s="2">
        <v>0</v>
      </c>
      <c r="AA29" s="1">
        <f t="shared" si="18"/>
        <v>11650</v>
      </c>
      <c r="AB29" s="13">
        <f t="shared" si="18"/>
        <v>32003</v>
      </c>
      <c r="AC29" s="14">
        <f t="shared" si="19"/>
        <v>43653</v>
      </c>
      <c r="AE29" s="3" t="s">
        <v>14</v>
      </c>
      <c r="AF29" s="2">
        <f t="shared" si="20"/>
        <v>4706.2383946947175</v>
      </c>
      <c r="AG29" s="2">
        <f t="shared" si="15"/>
        <v>5832.3394626734171</v>
      </c>
      <c r="AH29" s="2">
        <f t="shared" si="15"/>
        <v>4677.6198459447223</v>
      </c>
      <c r="AI29" s="2" t="str">
        <f t="shared" si="15"/>
        <v>N.A.</v>
      </c>
      <c r="AJ29" s="2" t="str">
        <f t="shared" si="15"/>
        <v>N.A.</v>
      </c>
      <c r="AK29" s="2">
        <f t="shared" si="15"/>
        <v>1992.4227394124377</v>
      </c>
      <c r="AL29" s="2" t="str">
        <f t="shared" si="15"/>
        <v>N.A.</v>
      </c>
      <c r="AM29" s="2">
        <f t="shared" si="15"/>
        <v>5436.1891385767794</v>
      </c>
      <c r="AN29" s="2">
        <f t="shared" si="15"/>
        <v>0</v>
      </c>
      <c r="AO29" s="2" t="str">
        <f t="shared" si="15"/>
        <v>N.A.</v>
      </c>
      <c r="AP29" s="15">
        <f t="shared" si="15"/>
        <v>4419.2504721030045</v>
      </c>
      <c r="AQ29" s="13">
        <f t="shared" si="15"/>
        <v>5491.4152110739587</v>
      </c>
      <c r="AR29" s="14">
        <f t="shared" si="15"/>
        <v>5205.2786520972195</v>
      </c>
    </row>
    <row r="30" spans="1:44" ht="15" customHeight="1" thickBot="1" x14ac:dyDescent="0.3">
      <c r="A30" s="3" t="s">
        <v>15</v>
      </c>
      <c r="B30" s="2">
        <v>12956888.999999998</v>
      </c>
      <c r="C30" s="2">
        <v>0</v>
      </c>
      <c r="D30" s="2">
        <v>1669632.0000000002</v>
      </c>
      <c r="E30" s="2"/>
      <c r="F30" s="2"/>
      <c r="G30" s="2">
        <v>3366740.9999999991</v>
      </c>
      <c r="H30" s="2">
        <v>3468545.9999999995</v>
      </c>
      <c r="I30" s="2"/>
      <c r="J30" s="2">
        <v>0</v>
      </c>
      <c r="K30" s="2"/>
      <c r="L30" s="1">
        <f t="shared" si="16"/>
        <v>18095066.999999996</v>
      </c>
      <c r="M30" s="13">
        <f t="shared" si="16"/>
        <v>3366740.9999999991</v>
      </c>
      <c r="N30" s="14">
        <f t="shared" si="17"/>
        <v>21461807.999999996</v>
      </c>
      <c r="P30" s="3" t="s">
        <v>15</v>
      </c>
      <c r="Q30" s="2">
        <v>3621</v>
      </c>
      <c r="R30" s="2">
        <v>246</v>
      </c>
      <c r="S30" s="2">
        <v>530</v>
      </c>
      <c r="T30" s="2">
        <v>0</v>
      </c>
      <c r="U30" s="2">
        <v>0</v>
      </c>
      <c r="V30" s="2">
        <v>1817</v>
      </c>
      <c r="W30" s="2">
        <v>4564</v>
      </c>
      <c r="X30" s="2">
        <v>0</v>
      </c>
      <c r="Y30" s="2">
        <v>1603</v>
      </c>
      <c r="Z30" s="2">
        <v>0</v>
      </c>
      <c r="AA30" s="1">
        <f t="shared" si="18"/>
        <v>10318</v>
      </c>
      <c r="AB30" s="13">
        <f t="shared" si="18"/>
        <v>2063</v>
      </c>
      <c r="AC30" s="17">
        <f t="shared" si="19"/>
        <v>12381</v>
      </c>
      <c r="AE30" s="3" t="s">
        <v>15</v>
      </c>
      <c r="AF30" s="2">
        <f t="shared" si="20"/>
        <v>3578.2626346313168</v>
      </c>
      <c r="AG30" s="2">
        <f t="shared" si="15"/>
        <v>0</v>
      </c>
      <c r="AH30" s="2">
        <f t="shared" si="15"/>
        <v>3150.2490566037741</v>
      </c>
      <c r="AI30" s="2" t="str">
        <f t="shared" si="15"/>
        <v>N.A.</v>
      </c>
      <c r="AJ30" s="2" t="str">
        <f t="shared" si="15"/>
        <v>N.A.</v>
      </c>
      <c r="AK30" s="2">
        <f t="shared" si="15"/>
        <v>1852.9119427627952</v>
      </c>
      <c r="AL30" s="2">
        <f t="shared" si="15"/>
        <v>759.97940403155121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1753.7378367900753</v>
      </c>
      <c r="AQ30" s="13">
        <f t="shared" si="15"/>
        <v>1631.9636451769263</v>
      </c>
      <c r="AR30" s="14">
        <f t="shared" si="15"/>
        <v>1733.4470559728613</v>
      </c>
    </row>
    <row r="31" spans="1:44" ht="15" customHeight="1" thickBot="1" x14ac:dyDescent="0.3">
      <c r="A31" s="4" t="s">
        <v>16</v>
      </c>
      <c r="B31" s="2">
        <v>65513160</v>
      </c>
      <c r="C31" s="2">
        <v>159669120.99999991</v>
      </c>
      <c r="D31" s="2">
        <v>18564861.000000004</v>
      </c>
      <c r="E31" s="2"/>
      <c r="F31" s="2">
        <v>11765660</v>
      </c>
      <c r="G31" s="2">
        <v>8588881</v>
      </c>
      <c r="H31" s="2">
        <v>22831784.000000007</v>
      </c>
      <c r="I31" s="2">
        <v>11611700</v>
      </c>
      <c r="J31" s="2">
        <v>0</v>
      </c>
      <c r="K31" s="2"/>
      <c r="L31" s="1">
        <f t="shared" ref="L31" si="21">B31+D31+F31+H31+J31</f>
        <v>118675465</v>
      </c>
      <c r="M31" s="13">
        <f t="shared" ref="M31" si="22">C31+E31+G31+I31+K31</f>
        <v>179869701.99999991</v>
      </c>
      <c r="N31" s="17">
        <f t="shared" ref="N31" si="23">L31+M31</f>
        <v>298545166.99999988</v>
      </c>
      <c r="P31" s="4" t="s">
        <v>16</v>
      </c>
      <c r="Q31" s="2">
        <v>15529</v>
      </c>
      <c r="R31" s="2">
        <v>27665</v>
      </c>
      <c r="S31" s="2">
        <v>4624</v>
      </c>
      <c r="T31" s="2">
        <v>0</v>
      </c>
      <c r="U31" s="2">
        <v>1539</v>
      </c>
      <c r="V31" s="2">
        <v>4438</v>
      </c>
      <c r="W31" s="2">
        <v>9710</v>
      </c>
      <c r="X31" s="2">
        <v>2136</v>
      </c>
      <c r="Y31" s="2">
        <v>2790</v>
      </c>
      <c r="Z31" s="2">
        <v>0</v>
      </c>
      <c r="AA31" s="1">
        <f t="shared" ref="AA31" si="24">Q31+S31+U31+W31+Y31</f>
        <v>34192</v>
      </c>
      <c r="AB31" s="13">
        <f t="shared" ref="AB31" si="25">R31+T31+V31+X31+Z31</f>
        <v>34239</v>
      </c>
      <c r="AC31" s="14">
        <f t="shared" ref="AC31" si="26">AA31+AB31</f>
        <v>68431</v>
      </c>
      <c r="AE31" s="4" t="s">
        <v>16</v>
      </c>
      <c r="AF31" s="2">
        <f t="shared" si="20"/>
        <v>4218.7623156674608</v>
      </c>
      <c r="AG31" s="2">
        <f t="shared" si="15"/>
        <v>5771.5207301644641</v>
      </c>
      <c r="AH31" s="2">
        <f t="shared" si="15"/>
        <v>4014.8920847750874</v>
      </c>
      <c r="AI31" s="2" t="str">
        <f t="shared" si="15"/>
        <v>N.A.</v>
      </c>
      <c r="AJ31" s="2">
        <f t="shared" si="15"/>
        <v>7645.0032488628976</v>
      </c>
      <c r="AK31" s="2">
        <f t="shared" si="15"/>
        <v>1935.3044164037856</v>
      </c>
      <c r="AL31" s="2">
        <f t="shared" si="15"/>
        <v>2351.3680741503613</v>
      </c>
      <c r="AM31" s="2">
        <f t="shared" si="15"/>
        <v>5436.1891385767794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3470.8547321010765</v>
      </c>
      <c r="AQ31" s="13">
        <f t="shared" ref="AQ31" si="28">IFERROR(M31/AB31, "N.A.")</f>
        <v>5253.3573410438366</v>
      </c>
      <c r="AR31" s="14">
        <f t="shared" ref="AR31" si="29">IFERROR(N31/AC31, "N.A.")</f>
        <v>4362.7181686662461</v>
      </c>
    </row>
    <row r="32" spans="1:44" ht="15" customHeight="1" thickBot="1" x14ac:dyDescent="0.3">
      <c r="A32" s="5" t="s">
        <v>0</v>
      </c>
      <c r="B32" s="24">
        <f>B31+C31</f>
        <v>225182280.99999991</v>
      </c>
      <c r="C32" s="26"/>
      <c r="D32" s="24">
        <f>D31+E31</f>
        <v>18564861.000000004</v>
      </c>
      <c r="E32" s="26"/>
      <c r="F32" s="24">
        <f>F31+G31</f>
        <v>20354541</v>
      </c>
      <c r="G32" s="26"/>
      <c r="H32" s="24">
        <f>H31+I31</f>
        <v>34443484.000000007</v>
      </c>
      <c r="I32" s="26"/>
      <c r="J32" s="24">
        <f>J31+K31</f>
        <v>0</v>
      </c>
      <c r="K32" s="26"/>
      <c r="L32" s="24">
        <f>L31+M31</f>
        <v>298545166.99999988</v>
      </c>
      <c r="M32" s="25"/>
      <c r="N32" s="18">
        <f>B32+D32+F32+H32+J32</f>
        <v>298545166.99999994</v>
      </c>
      <c r="P32" s="5" t="s">
        <v>0</v>
      </c>
      <c r="Q32" s="24">
        <f>Q31+R31</f>
        <v>43194</v>
      </c>
      <c r="R32" s="26"/>
      <c r="S32" s="24">
        <f>S31+T31</f>
        <v>4624</v>
      </c>
      <c r="T32" s="26"/>
      <c r="U32" s="24">
        <f>U31+V31</f>
        <v>5977</v>
      </c>
      <c r="V32" s="26"/>
      <c r="W32" s="24">
        <f>W31+X31</f>
        <v>11846</v>
      </c>
      <c r="X32" s="26"/>
      <c r="Y32" s="24">
        <f>Y31+Z31</f>
        <v>2790</v>
      </c>
      <c r="Z32" s="26"/>
      <c r="AA32" s="24">
        <f>AA31+AB31</f>
        <v>68431</v>
      </c>
      <c r="AB32" s="26"/>
      <c r="AC32" s="19">
        <f>Q32+S32+U32+W32+Y32</f>
        <v>68431</v>
      </c>
      <c r="AE32" s="5" t="s">
        <v>0</v>
      </c>
      <c r="AF32" s="27">
        <f>IFERROR(B32/Q32,"N.A.")</f>
        <v>5213.2768671574731</v>
      </c>
      <c r="AG32" s="28"/>
      <c r="AH32" s="27">
        <f>IFERROR(D32/S32,"N.A.")</f>
        <v>4014.8920847750874</v>
      </c>
      <c r="AI32" s="28"/>
      <c r="AJ32" s="27">
        <f>IFERROR(F32/U32,"N.A.")</f>
        <v>3405.4778316881379</v>
      </c>
      <c r="AK32" s="28"/>
      <c r="AL32" s="27">
        <f>IFERROR(H32/W32,"N.A.")</f>
        <v>2907.6045922674325</v>
      </c>
      <c r="AM32" s="28"/>
      <c r="AN32" s="27">
        <f>IFERROR(J32/Y32,"N.A.")</f>
        <v>0</v>
      </c>
      <c r="AO32" s="28"/>
      <c r="AP32" s="27">
        <f>IFERROR(L32/AA32,"N.A.")</f>
        <v>4362.7181686662461</v>
      </c>
      <c r="AQ32" s="28"/>
      <c r="AR32" s="16">
        <f>IFERROR(N32/AC32, "N.A.")</f>
        <v>4362.718168666247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3406144.9999999995</v>
      </c>
      <c r="C39" s="2"/>
      <c r="D39" s="2"/>
      <c r="E39" s="2"/>
      <c r="F39" s="2">
        <v>4999440</v>
      </c>
      <c r="G39" s="2"/>
      <c r="H39" s="2">
        <v>17967228.999999996</v>
      </c>
      <c r="I39" s="2"/>
      <c r="J39" s="2">
        <v>0</v>
      </c>
      <c r="K39" s="2"/>
      <c r="L39" s="1">
        <f>B39+D39+F39+H39+J39</f>
        <v>26372813.999999996</v>
      </c>
      <c r="M39" s="13">
        <f>C39+E39+G39+I39+K39</f>
        <v>0</v>
      </c>
      <c r="N39" s="14">
        <f>L39+M39</f>
        <v>26372813.999999996</v>
      </c>
      <c r="P39" s="3" t="s">
        <v>12</v>
      </c>
      <c r="Q39" s="2">
        <v>1165</v>
      </c>
      <c r="R39" s="2">
        <v>0</v>
      </c>
      <c r="S39" s="2">
        <v>0</v>
      </c>
      <c r="T39" s="2">
        <v>0</v>
      </c>
      <c r="U39" s="2">
        <v>1072</v>
      </c>
      <c r="V39" s="2">
        <v>0</v>
      </c>
      <c r="W39" s="2">
        <v>8885</v>
      </c>
      <c r="X39" s="2">
        <v>0</v>
      </c>
      <c r="Y39" s="2">
        <v>1534</v>
      </c>
      <c r="Z39" s="2">
        <v>0</v>
      </c>
      <c r="AA39" s="1">
        <f>Q39+S39+U39+W39+Y39</f>
        <v>12656</v>
      </c>
      <c r="AB39" s="13">
        <f>R39+T39+V39+X39+Z39</f>
        <v>0</v>
      </c>
      <c r="AC39" s="14">
        <f>AA39+AB39</f>
        <v>12656</v>
      </c>
      <c r="AE39" s="3" t="s">
        <v>12</v>
      </c>
      <c r="AF39" s="2">
        <f>IFERROR(B39/Q39, "N.A.")</f>
        <v>2923.7296137339054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4663.6567164179105</v>
      </c>
      <c r="AK39" s="2" t="str">
        <f t="shared" si="30"/>
        <v>N.A.</v>
      </c>
      <c r="AL39" s="2">
        <f t="shared" si="30"/>
        <v>2022.1979741136743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2083.8190581542349</v>
      </c>
      <c r="AQ39" s="13" t="str">
        <f t="shared" si="30"/>
        <v>N.A.</v>
      </c>
      <c r="AR39" s="14">
        <f t="shared" si="30"/>
        <v>2083.8190581542349</v>
      </c>
    </row>
    <row r="40" spans="1:44" ht="15" customHeight="1" thickBot="1" x14ac:dyDescent="0.3">
      <c r="A40" s="3" t="s">
        <v>13</v>
      </c>
      <c r="B40" s="2">
        <v>14540794</v>
      </c>
      <c r="C40" s="2">
        <v>1395350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14540794</v>
      </c>
      <c r="M40" s="13">
        <f t="shared" si="31"/>
        <v>1395350</v>
      </c>
      <c r="N40" s="14">
        <f t="shared" ref="N40:N42" si="32">L40+M40</f>
        <v>15936144</v>
      </c>
      <c r="P40" s="3" t="s">
        <v>13</v>
      </c>
      <c r="Q40" s="2">
        <v>4801</v>
      </c>
      <c r="R40" s="2">
        <v>295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4801</v>
      </c>
      <c r="AB40" s="13">
        <f t="shared" si="33"/>
        <v>295</v>
      </c>
      <c r="AC40" s="14">
        <f t="shared" ref="AC40:AC42" si="34">AA40+AB40</f>
        <v>5096</v>
      </c>
      <c r="AE40" s="3" t="s">
        <v>13</v>
      </c>
      <c r="AF40" s="2">
        <f t="shared" ref="AF40:AF43" si="35">IFERROR(B40/Q40, "N.A.")</f>
        <v>3028.7011039366798</v>
      </c>
      <c r="AG40" s="2">
        <f t="shared" si="30"/>
        <v>4730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3028.7011039366798</v>
      </c>
      <c r="AQ40" s="13">
        <f t="shared" si="30"/>
        <v>4730</v>
      </c>
      <c r="AR40" s="14">
        <f t="shared" si="30"/>
        <v>3127.1868131868132</v>
      </c>
    </row>
    <row r="41" spans="1:44" ht="15" customHeight="1" thickBot="1" x14ac:dyDescent="0.3">
      <c r="A41" s="3" t="s">
        <v>14</v>
      </c>
      <c r="B41" s="2">
        <v>26849427.999999996</v>
      </c>
      <c r="C41" s="2">
        <v>130189290</v>
      </c>
      <c r="D41" s="2"/>
      <c r="E41" s="2">
        <v>4750400</v>
      </c>
      <c r="F41" s="2"/>
      <c r="G41" s="2">
        <v>12205000</v>
      </c>
      <c r="H41" s="2"/>
      <c r="I41" s="2">
        <v>5333770</v>
      </c>
      <c r="J41" s="2">
        <v>0</v>
      </c>
      <c r="K41" s="2"/>
      <c r="L41" s="1">
        <f t="shared" si="31"/>
        <v>26849427.999999996</v>
      </c>
      <c r="M41" s="13">
        <f t="shared" si="31"/>
        <v>152478460</v>
      </c>
      <c r="N41" s="14">
        <f t="shared" si="32"/>
        <v>179327888</v>
      </c>
      <c r="P41" s="3" t="s">
        <v>14</v>
      </c>
      <c r="Q41" s="2">
        <v>7521</v>
      </c>
      <c r="R41" s="2">
        <v>21131</v>
      </c>
      <c r="S41" s="2">
        <v>0</v>
      </c>
      <c r="T41" s="2">
        <v>508</v>
      </c>
      <c r="U41" s="2">
        <v>0</v>
      </c>
      <c r="V41" s="2">
        <v>1212</v>
      </c>
      <c r="W41" s="2">
        <v>0</v>
      </c>
      <c r="X41" s="2">
        <v>1719</v>
      </c>
      <c r="Y41" s="2">
        <v>2070</v>
      </c>
      <c r="Z41" s="2">
        <v>0</v>
      </c>
      <c r="AA41" s="1">
        <f t="shared" si="33"/>
        <v>9591</v>
      </c>
      <c r="AB41" s="13">
        <f t="shared" si="33"/>
        <v>24570</v>
      </c>
      <c r="AC41" s="14">
        <f t="shared" si="34"/>
        <v>34161</v>
      </c>
      <c r="AE41" s="3" t="s">
        <v>14</v>
      </c>
      <c r="AF41" s="2">
        <f t="shared" si="35"/>
        <v>3569.9279351150108</v>
      </c>
      <c r="AG41" s="2">
        <f t="shared" si="30"/>
        <v>6161.0567412805831</v>
      </c>
      <c r="AH41" s="2" t="str">
        <f t="shared" si="30"/>
        <v>N.A.</v>
      </c>
      <c r="AI41" s="2">
        <f t="shared" si="30"/>
        <v>9351.1811023622049</v>
      </c>
      <c r="AJ41" s="2" t="str">
        <f t="shared" si="30"/>
        <v>N.A.</v>
      </c>
      <c r="AK41" s="2">
        <f t="shared" si="30"/>
        <v>10070.132013201321</v>
      </c>
      <c r="AL41" s="2" t="str">
        <f t="shared" si="30"/>
        <v>N.A.</v>
      </c>
      <c r="AM41" s="2">
        <f t="shared" si="30"/>
        <v>3102.8330424665505</v>
      </c>
      <c r="AN41" s="2">
        <f t="shared" si="30"/>
        <v>0</v>
      </c>
      <c r="AO41" s="2" t="str">
        <f t="shared" si="30"/>
        <v>N.A.</v>
      </c>
      <c r="AP41" s="15">
        <f t="shared" si="30"/>
        <v>2799.4398915650086</v>
      </c>
      <c r="AQ41" s="13">
        <f t="shared" si="30"/>
        <v>6205.8795278795278</v>
      </c>
      <c r="AR41" s="14">
        <f t="shared" si="30"/>
        <v>5249.4917596089108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180531</v>
      </c>
      <c r="I42" s="2"/>
      <c r="J42" s="2">
        <v>0</v>
      </c>
      <c r="K42" s="2"/>
      <c r="L42" s="1">
        <f t="shared" si="31"/>
        <v>180531</v>
      </c>
      <c r="M42" s="13">
        <f t="shared" si="31"/>
        <v>0</v>
      </c>
      <c r="N42" s="14">
        <f t="shared" si="32"/>
        <v>180531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619</v>
      </c>
      <c r="X42" s="2">
        <v>0</v>
      </c>
      <c r="Y42" s="2">
        <v>792</v>
      </c>
      <c r="Z42" s="2">
        <v>0</v>
      </c>
      <c r="AA42" s="1">
        <f t="shared" si="33"/>
        <v>1411</v>
      </c>
      <c r="AB42" s="13">
        <f t="shared" si="33"/>
        <v>0</v>
      </c>
      <c r="AC42" s="14">
        <f t="shared" si="34"/>
        <v>1411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291.64943457189014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127.9454287739192</v>
      </c>
      <c r="AQ42" s="13" t="str">
        <f t="shared" si="30"/>
        <v>N.A.</v>
      </c>
      <c r="AR42" s="14">
        <f t="shared" si="30"/>
        <v>127.9454287739192</v>
      </c>
    </row>
    <row r="43" spans="1:44" ht="15" customHeight="1" thickBot="1" x14ac:dyDescent="0.3">
      <c r="A43" s="4" t="s">
        <v>16</v>
      </c>
      <c r="B43" s="2">
        <v>44796367</v>
      </c>
      <c r="C43" s="2">
        <v>131584639.99999999</v>
      </c>
      <c r="D43" s="2"/>
      <c r="E43" s="2">
        <v>4750400</v>
      </c>
      <c r="F43" s="2">
        <v>4999440</v>
      </c>
      <c r="G43" s="2">
        <v>12205000</v>
      </c>
      <c r="H43" s="2">
        <v>18147760.000000004</v>
      </c>
      <c r="I43" s="2">
        <v>5333770</v>
      </c>
      <c r="J43" s="2">
        <v>0</v>
      </c>
      <c r="K43" s="2"/>
      <c r="L43" s="1">
        <f t="shared" ref="L43" si="36">B43+D43+F43+H43+J43</f>
        <v>67943567</v>
      </c>
      <c r="M43" s="13">
        <f t="shared" ref="M43" si="37">C43+E43+G43+I43+K43</f>
        <v>153873810</v>
      </c>
      <c r="N43" s="17">
        <f t="shared" ref="N43" si="38">L43+M43</f>
        <v>221817377</v>
      </c>
      <c r="P43" s="4" t="s">
        <v>16</v>
      </c>
      <c r="Q43" s="2">
        <v>13487</v>
      </c>
      <c r="R43" s="2">
        <v>21426</v>
      </c>
      <c r="S43" s="2">
        <v>0</v>
      </c>
      <c r="T43" s="2">
        <v>508</v>
      </c>
      <c r="U43" s="2">
        <v>1072</v>
      </c>
      <c r="V43" s="2">
        <v>1212</v>
      </c>
      <c r="W43" s="2">
        <v>9504</v>
      </c>
      <c r="X43" s="2">
        <v>1719</v>
      </c>
      <c r="Y43" s="2">
        <v>4396</v>
      </c>
      <c r="Z43" s="2">
        <v>0</v>
      </c>
      <c r="AA43" s="1">
        <f t="shared" ref="AA43" si="39">Q43+S43+U43+W43+Y43</f>
        <v>28459</v>
      </c>
      <c r="AB43" s="13">
        <f t="shared" ref="AB43" si="40">R43+T43+V43+X43+Z43</f>
        <v>24865</v>
      </c>
      <c r="AC43" s="17">
        <f t="shared" ref="AC43" si="41">AA43+AB43</f>
        <v>53324</v>
      </c>
      <c r="AE43" s="4" t="s">
        <v>16</v>
      </c>
      <c r="AF43" s="2">
        <f t="shared" si="35"/>
        <v>3321.4478386594496</v>
      </c>
      <c r="AG43" s="2">
        <f t="shared" si="30"/>
        <v>6141.3534957528227</v>
      </c>
      <c r="AH43" s="2" t="str">
        <f t="shared" si="30"/>
        <v>N.A.</v>
      </c>
      <c r="AI43" s="2">
        <f t="shared" si="30"/>
        <v>9351.1811023622049</v>
      </c>
      <c r="AJ43" s="2">
        <f t="shared" si="30"/>
        <v>4663.6567164179105</v>
      </c>
      <c r="AK43" s="2">
        <f t="shared" si="30"/>
        <v>10070.132013201321</v>
      </c>
      <c r="AL43" s="2">
        <f t="shared" si="30"/>
        <v>1909.4865319865323</v>
      </c>
      <c r="AM43" s="2">
        <f t="shared" si="30"/>
        <v>3102.8330424665505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2387.4193401033067</v>
      </c>
      <c r="AQ43" s="13">
        <f t="shared" ref="AQ43" si="43">IFERROR(M43/AB43, "N.A.")</f>
        <v>6188.3695958174139</v>
      </c>
      <c r="AR43" s="14">
        <f t="shared" ref="AR43" si="44">IFERROR(N43/AC43, "N.A.")</f>
        <v>4159.8037844122719</v>
      </c>
    </row>
    <row r="44" spans="1:44" ht="15" customHeight="1" thickBot="1" x14ac:dyDescent="0.3">
      <c r="A44" s="5" t="s">
        <v>0</v>
      </c>
      <c r="B44" s="24">
        <f>B43+C43</f>
        <v>176381007</v>
      </c>
      <c r="C44" s="26"/>
      <c r="D44" s="24">
        <f>D43+E43</f>
        <v>4750400</v>
      </c>
      <c r="E44" s="26"/>
      <c r="F44" s="24">
        <f>F43+G43</f>
        <v>17204440</v>
      </c>
      <c r="G44" s="26"/>
      <c r="H44" s="24">
        <f>H43+I43</f>
        <v>23481530.000000004</v>
      </c>
      <c r="I44" s="26"/>
      <c r="J44" s="24">
        <f>J43+K43</f>
        <v>0</v>
      </c>
      <c r="K44" s="26"/>
      <c r="L44" s="24">
        <f>L43+M43</f>
        <v>221817377</v>
      </c>
      <c r="M44" s="25"/>
      <c r="N44" s="18">
        <f>B44+D44+F44+H44+J44</f>
        <v>221817377</v>
      </c>
      <c r="P44" s="5" t="s">
        <v>0</v>
      </c>
      <c r="Q44" s="24">
        <f>Q43+R43</f>
        <v>34913</v>
      </c>
      <c r="R44" s="26"/>
      <c r="S44" s="24">
        <f>S43+T43</f>
        <v>508</v>
      </c>
      <c r="T44" s="26"/>
      <c r="U44" s="24">
        <f>U43+V43</f>
        <v>2284</v>
      </c>
      <c r="V44" s="26"/>
      <c r="W44" s="24">
        <f>W43+X43</f>
        <v>11223</v>
      </c>
      <c r="X44" s="26"/>
      <c r="Y44" s="24">
        <f>Y43+Z43</f>
        <v>4396</v>
      </c>
      <c r="Z44" s="26"/>
      <c r="AA44" s="24">
        <f>AA43+AB43</f>
        <v>53324</v>
      </c>
      <c r="AB44" s="25"/>
      <c r="AC44" s="18">
        <f>Q44+S44+U44+W44+Y44</f>
        <v>53324</v>
      </c>
      <c r="AE44" s="5" t="s">
        <v>0</v>
      </c>
      <c r="AF44" s="27">
        <f>IFERROR(B44/Q44,"N.A.")</f>
        <v>5052.0152092343824</v>
      </c>
      <c r="AG44" s="28"/>
      <c r="AH44" s="27">
        <f>IFERROR(D44/S44,"N.A.")</f>
        <v>9351.1811023622049</v>
      </c>
      <c r="AI44" s="28"/>
      <c r="AJ44" s="27">
        <f>IFERROR(F44/U44,"N.A.")</f>
        <v>7532.5919439579684</v>
      </c>
      <c r="AK44" s="28"/>
      <c r="AL44" s="27">
        <f>IFERROR(H44/W44,"N.A.")</f>
        <v>2092.2685556446586</v>
      </c>
      <c r="AM44" s="28"/>
      <c r="AN44" s="27">
        <f>IFERROR(J44/Y44,"N.A.")</f>
        <v>0</v>
      </c>
      <c r="AO44" s="28"/>
      <c r="AP44" s="27">
        <f>IFERROR(L44/AA44,"N.A.")</f>
        <v>4159.8037844122719</v>
      </c>
      <c r="AQ44" s="28"/>
      <c r="AR44" s="16">
        <f>IFERROR(N44/AC44, "N.A.")</f>
        <v>4159.8037844122719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108700567.00000006</v>
      </c>
      <c r="C15" s="2"/>
      <c r="D15" s="2">
        <v>84406981.999999985</v>
      </c>
      <c r="E15" s="2"/>
      <c r="F15" s="2">
        <v>39455900</v>
      </c>
      <c r="G15" s="2"/>
      <c r="H15" s="2">
        <v>210291432.99999985</v>
      </c>
      <c r="I15" s="2"/>
      <c r="J15" s="2">
        <v>0</v>
      </c>
      <c r="K15" s="2"/>
      <c r="L15" s="1">
        <f>B15+D15+F15+H15+J15</f>
        <v>442854881.99999988</v>
      </c>
      <c r="M15" s="13">
        <f>C15+E15+G15+I15+K15</f>
        <v>0</v>
      </c>
      <c r="N15" s="14">
        <f>L15+M15</f>
        <v>442854881.99999988</v>
      </c>
      <c r="P15" s="3" t="s">
        <v>12</v>
      </c>
      <c r="Q15" s="2">
        <v>19700</v>
      </c>
      <c r="R15" s="2">
        <v>0</v>
      </c>
      <c r="S15" s="2">
        <v>11795</v>
      </c>
      <c r="T15" s="2">
        <v>0</v>
      </c>
      <c r="U15" s="2">
        <v>6316</v>
      </c>
      <c r="V15" s="2">
        <v>0</v>
      </c>
      <c r="W15" s="2">
        <v>45798</v>
      </c>
      <c r="X15" s="2">
        <v>0</v>
      </c>
      <c r="Y15" s="2">
        <v>2417</v>
      </c>
      <c r="Z15" s="2">
        <v>0</v>
      </c>
      <c r="AA15" s="1">
        <f>Q15+S15+U15+W15+Y15</f>
        <v>86026</v>
      </c>
      <c r="AB15" s="13">
        <f>R15+T15+V15+X15+Z15</f>
        <v>0</v>
      </c>
      <c r="AC15" s="14">
        <f>AA15+AB15</f>
        <v>86026</v>
      </c>
      <c r="AE15" s="3" t="s">
        <v>12</v>
      </c>
      <c r="AF15" s="2">
        <f>IFERROR(B15/Q15, "N.A.")</f>
        <v>5517.7952791878206</v>
      </c>
      <c r="AG15" s="2" t="str">
        <f t="shared" ref="AG15:AR19" si="0">IFERROR(C15/R15, "N.A.")</f>
        <v>N.A.</v>
      </c>
      <c r="AH15" s="2">
        <f t="shared" si="0"/>
        <v>7156.1663416701977</v>
      </c>
      <c r="AI15" s="2" t="str">
        <f t="shared" si="0"/>
        <v>N.A.</v>
      </c>
      <c r="AJ15" s="2">
        <f t="shared" si="0"/>
        <v>6246.9759341355284</v>
      </c>
      <c r="AK15" s="2" t="str">
        <f t="shared" si="0"/>
        <v>N.A.</v>
      </c>
      <c r="AL15" s="2">
        <f t="shared" si="0"/>
        <v>4591.7165160050627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5147.9190244809697</v>
      </c>
      <c r="AQ15" s="13" t="str">
        <f t="shared" si="0"/>
        <v>N.A.</v>
      </c>
      <c r="AR15" s="14">
        <f t="shared" si="0"/>
        <v>5147.9190244809697</v>
      </c>
    </row>
    <row r="16" spans="1:44" ht="15" customHeight="1" thickBot="1" x14ac:dyDescent="0.3">
      <c r="A16" s="3" t="s">
        <v>13</v>
      </c>
      <c r="B16" s="2">
        <v>55653892</v>
      </c>
      <c r="C16" s="2">
        <v>2510900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55653892</v>
      </c>
      <c r="M16" s="13">
        <f t="shared" si="1"/>
        <v>2510900</v>
      </c>
      <c r="N16" s="14">
        <f t="shared" ref="N16:N18" si="2">L16+M16</f>
        <v>58164792</v>
      </c>
      <c r="P16" s="3" t="s">
        <v>13</v>
      </c>
      <c r="Q16" s="2">
        <v>14814</v>
      </c>
      <c r="R16" s="2">
        <v>1025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14814</v>
      </c>
      <c r="AB16" s="13">
        <f t="shared" si="3"/>
        <v>1025</v>
      </c>
      <c r="AC16" s="14">
        <f t="shared" ref="AC16:AC18" si="4">AA16+AB16</f>
        <v>15839</v>
      </c>
      <c r="AE16" s="3" t="s">
        <v>13</v>
      </c>
      <c r="AF16" s="2">
        <f t="shared" ref="AF16:AF19" si="5">IFERROR(B16/Q16, "N.A.")</f>
        <v>3756.8443364385043</v>
      </c>
      <c r="AG16" s="2">
        <f t="shared" si="0"/>
        <v>2449.6585365853657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3756.8443364385043</v>
      </c>
      <c r="AQ16" s="13">
        <f t="shared" si="0"/>
        <v>2449.6585365853657</v>
      </c>
      <c r="AR16" s="14">
        <f t="shared" si="0"/>
        <v>3672.2515310309996</v>
      </c>
    </row>
    <row r="17" spans="1:44" ht="15" customHeight="1" thickBot="1" x14ac:dyDescent="0.3">
      <c r="A17" s="3" t="s">
        <v>14</v>
      </c>
      <c r="B17" s="2">
        <v>252019137.99999991</v>
      </c>
      <c r="C17" s="2">
        <v>1287576550.0000002</v>
      </c>
      <c r="D17" s="2">
        <v>91468098.999999955</v>
      </c>
      <c r="E17" s="2">
        <v>18944360.000000007</v>
      </c>
      <c r="F17" s="2"/>
      <c r="G17" s="2">
        <v>121013039.99999999</v>
      </c>
      <c r="H17" s="2"/>
      <c r="I17" s="2">
        <v>82609786.000000015</v>
      </c>
      <c r="J17" s="2">
        <v>0</v>
      </c>
      <c r="K17" s="2"/>
      <c r="L17" s="1">
        <f t="shared" si="1"/>
        <v>343487236.99999988</v>
      </c>
      <c r="M17" s="13">
        <f t="shared" si="1"/>
        <v>1510143736.0000002</v>
      </c>
      <c r="N17" s="14">
        <f t="shared" si="2"/>
        <v>1853630973</v>
      </c>
      <c r="P17" s="3" t="s">
        <v>14</v>
      </c>
      <c r="Q17" s="2">
        <v>52936</v>
      </c>
      <c r="R17" s="2">
        <v>222369</v>
      </c>
      <c r="S17" s="2">
        <v>13971</v>
      </c>
      <c r="T17" s="2">
        <v>3933</v>
      </c>
      <c r="U17" s="2">
        <v>0</v>
      </c>
      <c r="V17" s="2">
        <v>15102</v>
      </c>
      <c r="W17" s="2">
        <v>0</v>
      </c>
      <c r="X17" s="2">
        <v>13867</v>
      </c>
      <c r="Y17" s="2">
        <v>4196</v>
      </c>
      <c r="Z17" s="2">
        <v>0</v>
      </c>
      <c r="AA17" s="1">
        <f t="shared" si="3"/>
        <v>71103</v>
      </c>
      <c r="AB17" s="13">
        <f t="shared" si="3"/>
        <v>255271</v>
      </c>
      <c r="AC17" s="14">
        <f t="shared" si="4"/>
        <v>326374</v>
      </c>
      <c r="AE17" s="3" t="s">
        <v>14</v>
      </c>
      <c r="AF17" s="2">
        <f t="shared" si="5"/>
        <v>4760.8269986398655</v>
      </c>
      <c r="AG17" s="2">
        <f t="shared" si="0"/>
        <v>5790.2700016639019</v>
      </c>
      <c r="AH17" s="2">
        <f t="shared" si="0"/>
        <v>6546.9972800801625</v>
      </c>
      <c r="AI17" s="2">
        <f t="shared" si="0"/>
        <v>4816.7709127892213</v>
      </c>
      <c r="AJ17" s="2" t="str">
        <f t="shared" si="0"/>
        <v>N.A.</v>
      </c>
      <c r="AK17" s="2">
        <f t="shared" si="0"/>
        <v>8013.0472785061575</v>
      </c>
      <c r="AL17" s="2" t="str">
        <f t="shared" si="0"/>
        <v>N.A.</v>
      </c>
      <c r="AM17" s="2">
        <f t="shared" si="0"/>
        <v>5957.2932862190819</v>
      </c>
      <c r="AN17" s="2">
        <f t="shared" si="0"/>
        <v>0</v>
      </c>
      <c r="AO17" s="2" t="str">
        <f t="shared" si="0"/>
        <v>N.A.</v>
      </c>
      <c r="AP17" s="15">
        <f t="shared" si="0"/>
        <v>4830.8402880328522</v>
      </c>
      <c r="AQ17" s="13">
        <f t="shared" si="0"/>
        <v>5915.8452624857509</v>
      </c>
      <c r="AR17" s="14">
        <f t="shared" si="0"/>
        <v>5679.4688700693068</v>
      </c>
    </row>
    <row r="18" spans="1:44" ht="15" customHeight="1" thickBot="1" x14ac:dyDescent="0.3">
      <c r="A18" s="3" t="s">
        <v>15</v>
      </c>
      <c r="B18" s="2">
        <v>409360</v>
      </c>
      <c r="C18" s="2"/>
      <c r="D18" s="2"/>
      <c r="E18" s="2"/>
      <c r="F18" s="2"/>
      <c r="G18" s="2">
        <v>2727100</v>
      </c>
      <c r="H18" s="2">
        <v>533200</v>
      </c>
      <c r="I18" s="2"/>
      <c r="J18" s="2">
        <v>0</v>
      </c>
      <c r="K18" s="2"/>
      <c r="L18" s="1">
        <f t="shared" si="1"/>
        <v>942560</v>
      </c>
      <c r="M18" s="13">
        <f t="shared" si="1"/>
        <v>2727100</v>
      </c>
      <c r="N18" s="14">
        <f t="shared" si="2"/>
        <v>3669660</v>
      </c>
      <c r="P18" s="3" t="s">
        <v>15</v>
      </c>
      <c r="Q18" s="2">
        <v>119</v>
      </c>
      <c r="R18" s="2">
        <v>0</v>
      </c>
      <c r="S18" s="2">
        <v>0</v>
      </c>
      <c r="T18" s="2">
        <v>0</v>
      </c>
      <c r="U18" s="2">
        <v>0</v>
      </c>
      <c r="V18" s="2">
        <v>655</v>
      </c>
      <c r="W18" s="2">
        <v>341</v>
      </c>
      <c r="X18" s="2">
        <v>0</v>
      </c>
      <c r="Y18" s="2">
        <v>149</v>
      </c>
      <c r="Z18" s="2">
        <v>0</v>
      </c>
      <c r="AA18" s="1">
        <f t="shared" si="3"/>
        <v>609</v>
      </c>
      <c r="AB18" s="13">
        <f t="shared" si="3"/>
        <v>655</v>
      </c>
      <c r="AC18" s="17">
        <f t="shared" si="4"/>
        <v>1264</v>
      </c>
      <c r="AE18" s="3" t="s">
        <v>15</v>
      </c>
      <c r="AF18" s="2">
        <f t="shared" si="5"/>
        <v>3440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4163.5114503816794</v>
      </c>
      <c r="AL18" s="2">
        <f t="shared" si="0"/>
        <v>1563.6363636363637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1547.7175697865353</v>
      </c>
      <c r="AQ18" s="13">
        <f t="shared" si="0"/>
        <v>4163.5114503816794</v>
      </c>
      <c r="AR18" s="14">
        <f t="shared" si="0"/>
        <v>2903.2120253164558</v>
      </c>
    </row>
    <row r="19" spans="1:44" ht="15" customHeight="1" thickBot="1" x14ac:dyDescent="0.3">
      <c r="A19" s="4" t="s">
        <v>16</v>
      </c>
      <c r="B19" s="2">
        <v>416782957.00000006</v>
      </c>
      <c r="C19" s="2">
        <v>1290087449.9999998</v>
      </c>
      <c r="D19" s="2">
        <v>175875080.99999997</v>
      </c>
      <c r="E19" s="2">
        <v>18944360.000000007</v>
      </c>
      <c r="F19" s="2">
        <v>39455900</v>
      </c>
      <c r="G19" s="2">
        <v>123740139.99999997</v>
      </c>
      <c r="H19" s="2">
        <v>210824633.00000015</v>
      </c>
      <c r="I19" s="2">
        <v>82609786.000000015</v>
      </c>
      <c r="J19" s="2">
        <v>0</v>
      </c>
      <c r="K19" s="2"/>
      <c r="L19" s="1">
        <f t="shared" ref="L19" si="6">B19+D19+F19+H19+J19</f>
        <v>842938571.00000012</v>
      </c>
      <c r="M19" s="13">
        <f t="shared" ref="M19" si="7">C19+E19+G19+I19+K19</f>
        <v>1515381735.9999998</v>
      </c>
      <c r="N19" s="17">
        <f t="shared" ref="N19" si="8">L19+M19</f>
        <v>2358320307</v>
      </c>
      <c r="P19" s="4" t="s">
        <v>16</v>
      </c>
      <c r="Q19" s="2">
        <v>87569</v>
      </c>
      <c r="R19" s="2">
        <v>223394</v>
      </c>
      <c r="S19" s="2">
        <v>25766</v>
      </c>
      <c r="T19" s="2">
        <v>3933</v>
      </c>
      <c r="U19" s="2">
        <v>6316</v>
      </c>
      <c r="V19" s="2">
        <v>15757</v>
      </c>
      <c r="W19" s="2">
        <v>46139</v>
      </c>
      <c r="X19" s="2">
        <v>13867</v>
      </c>
      <c r="Y19" s="2">
        <v>6762</v>
      </c>
      <c r="Z19" s="2">
        <v>0</v>
      </c>
      <c r="AA19" s="1">
        <f t="shared" ref="AA19" si="9">Q19+S19+U19+W19+Y19</f>
        <v>172552</v>
      </c>
      <c r="AB19" s="13">
        <f t="shared" ref="AB19" si="10">R19+T19+V19+X19+Z19</f>
        <v>256951</v>
      </c>
      <c r="AC19" s="14">
        <f t="shared" ref="AC19" si="11">AA19+AB19</f>
        <v>429503</v>
      </c>
      <c r="AE19" s="4" t="s">
        <v>16</v>
      </c>
      <c r="AF19" s="2">
        <f t="shared" si="5"/>
        <v>4759.4806038666657</v>
      </c>
      <c r="AG19" s="2">
        <f t="shared" si="0"/>
        <v>5774.9422544920626</v>
      </c>
      <c r="AH19" s="2">
        <f t="shared" si="0"/>
        <v>6825.8589226111917</v>
      </c>
      <c r="AI19" s="2">
        <f t="shared" si="0"/>
        <v>4816.7709127892213</v>
      </c>
      <c r="AJ19" s="2">
        <f t="shared" si="0"/>
        <v>6246.9759341355284</v>
      </c>
      <c r="AK19" s="2">
        <f t="shared" si="0"/>
        <v>7853.0265913562207</v>
      </c>
      <c r="AL19" s="2">
        <f t="shared" si="0"/>
        <v>4569.3368516872961</v>
      </c>
      <c r="AM19" s="2">
        <f t="shared" si="0"/>
        <v>5957.2932862190819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4885.1277933608426</v>
      </c>
      <c r="AQ19" s="13">
        <f t="shared" ref="AQ19" si="13">IFERROR(M19/AB19, "N.A.")</f>
        <v>5897.5514242015006</v>
      </c>
      <c r="AR19" s="14">
        <f t="shared" ref="AR19" si="14">IFERROR(N19/AC19, "N.A.")</f>
        <v>5490.8121875749412</v>
      </c>
    </row>
    <row r="20" spans="1:44" ht="15" customHeight="1" thickBot="1" x14ac:dyDescent="0.3">
      <c r="A20" s="5" t="s">
        <v>0</v>
      </c>
      <c r="B20" s="24">
        <f>B19+C19</f>
        <v>1706870406.9999998</v>
      </c>
      <c r="C20" s="26"/>
      <c r="D20" s="24">
        <f>D19+E19</f>
        <v>194819440.99999997</v>
      </c>
      <c r="E20" s="26"/>
      <c r="F20" s="24">
        <f>F19+G19</f>
        <v>163196039.99999997</v>
      </c>
      <c r="G20" s="26"/>
      <c r="H20" s="24">
        <f>H19+I19</f>
        <v>293434419.00000018</v>
      </c>
      <c r="I20" s="26"/>
      <c r="J20" s="24">
        <f>J19+K19</f>
        <v>0</v>
      </c>
      <c r="K20" s="26"/>
      <c r="L20" s="24">
        <f>L19+M19</f>
        <v>2358320307</v>
      </c>
      <c r="M20" s="25"/>
      <c r="N20" s="18">
        <f>B20+D20+F20+H20+J20</f>
        <v>2358320307</v>
      </c>
      <c r="P20" s="5" t="s">
        <v>0</v>
      </c>
      <c r="Q20" s="24">
        <f>Q19+R19</f>
        <v>310963</v>
      </c>
      <c r="R20" s="26"/>
      <c r="S20" s="24">
        <f>S19+T19</f>
        <v>29699</v>
      </c>
      <c r="T20" s="26"/>
      <c r="U20" s="24">
        <f>U19+V19</f>
        <v>22073</v>
      </c>
      <c r="V20" s="26"/>
      <c r="W20" s="24">
        <f>W19+X19</f>
        <v>60006</v>
      </c>
      <c r="X20" s="26"/>
      <c r="Y20" s="24">
        <f>Y19+Z19</f>
        <v>6762</v>
      </c>
      <c r="Z20" s="26"/>
      <c r="AA20" s="24">
        <f>AA19+AB19</f>
        <v>429503</v>
      </c>
      <c r="AB20" s="26"/>
      <c r="AC20" s="19">
        <f>Q20+S20+U20+W20+Y20</f>
        <v>429503</v>
      </c>
      <c r="AE20" s="5" t="s">
        <v>0</v>
      </c>
      <c r="AF20" s="27">
        <f>IFERROR(B20/Q20,"N.A.")</f>
        <v>5488.9823130082996</v>
      </c>
      <c r="AG20" s="28"/>
      <c r="AH20" s="27">
        <f>IFERROR(D20/S20,"N.A.")</f>
        <v>6559.7980066668897</v>
      </c>
      <c r="AI20" s="28"/>
      <c r="AJ20" s="27">
        <f>IFERROR(F20/U20,"N.A.")</f>
        <v>7393.4689439586809</v>
      </c>
      <c r="AK20" s="28"/>
      <c r="AL20" s="27">
        <f>IFERROR(H20/W20,"N.A.")</f>
        <v>4890.0846415358492</v>
      </c>
      <c r="AM20" s="28"/>
      <c r="AN20" s="27">
        <f>IFERROR(J20/Y20,"N.A.")</f>
        <v>0</v>
      </c>
      <c r="AO20" s="28"/>
      <c r="AP20" s="27">
        <f>IFERROR(L20/AA20,"N.A.")</f>
        <v>5490.8121875749412</v>
      </c>
      <c r="AQ20" s="28"/>
      <c r="AR20" s="16">
        <f>IFERROR(N20/AC20, "N.A.")</f>
        <v>5490.8121875749412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98198247.000000015</v>
      </c>
      <c r="C27" s="2"/>
      <c r="D27" s="2">
        <v>80025381.999999985</v>
      </c>
      <c r="E27" s="2"/>
      <c r="F27" s="2">
        <v>36979099.999999985</v>
      </c>
      <c r="G27" s="2"/>
      <c r="H27" s="2">
        <v>159524147.00000003</v>
      </c>
      <c r="I27" s="2"/>
      <c r="J27" s="2"/>
      <c r="K27" s="2"/>
      <c r="L27" s="1">
        <f>B27+D27+F27+H27+J27</f>
        <v>374726876</v>
      </c>
      <c r="M27" s="13">
        <f>C27+E27+G27+I27+K27</f>
        <v>0</v>
      </c>
      <c r="N27" s="14">
        <f>L27+M27</f>
        <v>374726876</v>
      </c>
      <c r="P27" s="3" t="s">
        <v>12</v>
      </c>
      <c r="Q27" s="2">
        <v>16873</v>
      </c>
      <c r="R27" s="2">
        <v>0</v>
      </c>
      <c r="S27" s="2">
        <v>10551</v>
      </c>
      <c r="T27" s="2">
        <v>0</v>
      </c>
      <c r="U27" s="2">
        <v>5878</v>
      </c>
      <c r="V27" s="2">
        <v>0</v>
      </c>
      <c r="W27" s="2">
        <v>27485</v>
      </c>
      <c r="X27" s="2">
        <v>0</v>
      </c>
      <c r="Y27" s="2">
        <v>0</v>
      </c>
      <c r="Z27" s="2">
        <v>0</v>
      </c>
      <c r="AA27" s="1">
        <f>Q27+S27+U27+W27+Y27</f>
        <v>60787</v>
      </c>
      <c r="AB27" s="13">
        <f>R27+T27+V27+X27+Z27</f>
        <v>0</v>
      </c>
      <c r="AC27" s="14">
        <f>AA27+AB27</f>
        <v>60787</v>
      </c>
      <c r="AE27" s="3" t="s">
        <v>12</v>
      </c>
      <c r="AF27" s="2">
        <f>IFERROR(B27/Q27, "N.A.")</f>
        <v>5819.845137201447</v>
      </c>
      <c r="AG27" s="2" t="str">
        <f t="shared" ref="AG27:AR31" si="15">IFERROR(C27/R27, "N.A.")</f>
        <v>N.A.</v>
      </c>
      <c r="AH27" s="2">
        <f t="shared" si="15"/>
        <v>7584.6253435693288</v>
      </c>
      <c r="AI27" s="2" t="str">
        <f t="shared" si="15"/>
        <v>N.A.</v>
      </c>
      <c r="AJ27" s="2">
        <f t="shared" si="15"/>
        <v>6291.10241578768</v>
      </c>
      <c r="AK27" s="2" t="str">
        <f t="shared" si="15"/>
        <v>N.A.</v>
      </c>
      <c r="AL27" s="2">
        <f t="shared" si="15"/>
        <v>5804.0439148626538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6164.5890733215983</v>
      </c>
      <c r="AQ27" s="13" t="str">
        <f t="shared" si="15"/>
        <v>N.A.</v>
      </c>
      <c r="AR27" s="14">
        <f t="shared" si="15"/>
        <v>6164.5890733215983</v>
      </c>
    </row>
    <row r="28" spans="1:44" ht="15" customHeight="1" thickBot="1" x14ac:dyDescent="0.3">
      <c r="A28" s="3" t="s">
        <v>13</v>
      </c>
      <c r="B28" s="2">
        <v>2191720</v>
      </c>
      <c r="C28" s="2">
        <v>1036000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2191720</v>
      </c>
      <c r="M28" s="13">
        <f t="shared" si="16"/>
        <v>1036000</v>
      </c>
      <c r="N28" s="14">
        <f t="shared" ref="N28:N30" si="17">L28+M28</f>
        <v>3227720</v>
      </c>
      <c r="P28" s="3" t="s">
        <v>13</v>
      </c>
      <c r="Q28" s="2">
        <v>875</v>
      </c>
      <c r="R28" s="2">
        <v>330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875</v>
      </c>
      <c r="AB28" s="13">
        <f t="shared" si="18"/>
        <v>330</v>
      </c>
      <c r="AC28" s="14">
        <f t="shared" ref="AC28:AC30" si="19">AA28+AB28</f>
        <v>1205</v>
      </c>
      <c r="AE28" s="3" t="s">
        <v>13</v>
      </c>
      <c r="AF28" s="2">
        <f t="shared" ref="AF28:AF31" si="20">IFERROR(B28/Q28, "N.A.")</f>
        <v>2504.8228571428572</v>
      </c>
      <c r="AG28" s="2">
        <f t="shared" si="15"/>
        <v>3139.3939393939395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2504.8228571428572</v>
      </c>
      <c r="AQ28" s="13">
        <f t="shared" si="15"/>
        <v>3139.3939393939395</v>
      </c>
      <c r="AR28" s="14">
        <f t="shared" si="15"/>
        <v>2678.6058091286309</v>
      </c>
    </row>
    <row r="29" spans="1:44" ht="15" customHeight="1" thickBot="1" x14ac:dyDescent="0.3">
      <c r="A29" s="3" t="s">
        <v>14</v>
      </c>
      <c r="B29" s="2">
        <v>181581714.99999997</v>
      </c>
      <c r="C29" s="2">
        <v>837816504.0000006</v>
      </c>
      <c r="D29" s="2">
        <v>61455469</v>
      </c>
      <c r="E29" s="2">
        <v>16752360.000000004</v>
      </c>
      <c r="F29" s="2"/>
      <c r="G29" s="2">
        <v>77571299.99999997</v>
      </c>
      <c r="H29" s="2"/>
      <c r="I29" s="2">
        <v>44261849.999999993</v>
      </c>
      <c r="J29" s="2">
        <v>0</v>
      </c>
      <c r="K29" s="2"/>
      <c r="L29" s="1">
        <f t="shared" si="16"/>
        <v>243037183.99999997</v>
      </c>
      <c r="M29" s="13">
        <f t="shared" si="16"/>
        <v>976402014.0000006</v>
      </c>
      <c r="N29" s="14">
        <f t="shared" si="17"/>
        <v>1219439198.0000005</v>
      </c>
      <c r="P29" s="3" t="s">
        <v>14</v>
      </c>
      <c r="Q29" s="2">
        <v>33776</v>
      </c>
      <c r="R29" s="2">
        <v>137193</v>
      </c>
      <c r="S29" s="2">
        <v>8770</v>
      </c>
      <c r="T29" s="2">
        <v>2441</v>
      </c>
      <c r="U29" s="2">
        <v>0</v>
      </c>
      <c r="V29" s="2">
        <v>10727</v>
      </c>
      <c r="W29" s="2">
        <v>0</v>
      </c>
      <c r="X29" s="2">
        <v>7724</v>
      </c>
      <c r="Y29" s="2">
        <v>553</v>
      </c>
      <c r="Z29" s="2">
        <v>0</v>
      </c>
      <c r="AA29" s="1">
        <f t="shared" si="18"/>
        <v>43099</v>
      </c>
      <c r="AB29" s="13">
        <f t="shared" si="18"/>
        <v>158085</v>
      </c>
      <c r="AC29" s="14">
        <f t="shared" si="19"/>
        <v>201184</v>
      </c>
      <c r="AE29" s="3" t="s">
        <v>14</v>
      </c>
      <c r="AF29" s="2">
        <f t="shared" si="20"/>
        <v>5376.0574076267167</v>
      </c>
      <c r="AG29" s="2">
        <f t="shared" si="15"/>
        <v>6106.8458594826307</v>
      </c>
      <c r="AH29" s="2">
        <f t="shared" si="15"/>
        <v>7007.4651083238314</v>
      </c>
      <c r="AI29" s="2">
        <f t="shared" si="15"/>
        <v>6862.908643998363</v>
      </c>
      <c r="AJ29" s="2" t="str">
        <f t="shared" si="15"/>
        <v>N.A.</v>
      </c>
      <c r="AK29" s="2">
        <f t="shared" si="15"/>
        <v>7231.4067306795905</v>
      </c>
      <c r="AL29" s="2" t="str">
        <f t="shared" si="15"/>
        <v>N.A.</v>
      </c>
      <c r="AM29" s="2">
        <f t="shared" si="15"/>
        <v>5730.4311237700667</v>
      </c>
      <c r="AN29" s="2">
        <f t="shared" si="15"/>
        <v>0</v>
      </c>
      <c r="AO29" s="2" t="str">
        <f t="shared" si="15"/>
        <v>N.A.</v>
      </c>
      <c r="AP29" s="15">
        <f t="shared" si="15"/>
        <v>5639.044618204598</v>
      </c>
      <c r="AQ29" s="13">
        <f t="shared" si="15"/>
        <v>6176.4368156371611</v>
      </c>
      <c r="AR29" s="14">
        <f t="shared" si="15"/>
        <v>6061.3130169397191</v>
      </c>
    </row>
    <row r="30" spans="1:44" ht="15" customHeight="1" thickBot="1" x14ac:dyDescent="0.3">
      <c r="A30" s="3" t="s">
        <v>15</v>
      </c>
      <c r="B30" s="2">
        <v>409360</v>
      </c>
      <c r="C30" s="2"/>
      <c r="D30" s="2"/>
      <c r="E30" s="2"/>
      <c r="F30" s="2"/>
      <c r="G30" s="2">
        <v>2727100</v>
      </c>
      <c r="H30" s="2">
        <v>533200</v>
      </c>
      <c r="I30" s="2"/>
      <c r="J30" s="2"/>
      <c r="K30" s="2"/>
      <c r="L30" s="1">
        <f t="shared" si="16"/>
        <v>942560</v>
      </c>
      <c r="M30" s="13">
        <f t="shared" si="16"/>
        <v>2727100</v>
      </c>
      <c r="N30" s="14">
        <f t="shared" si="17"/>
        <v>3669660</v>
      </c>
      <c r="P30" s="3" t="s">
        <v>15</v>
      </c>
      <c r="Q30" s="2">
        <v>119</v>
      </c>
      <c r="R30" s="2">
        <v>0</v>
      </c>
      <c r="S30" s="2">
        <v>0</v>
      </c>
      <c r="T30" s="2">
        <v>0</v>
      </c>
      <c r="U30" s="2">
        <v>0</v>
      </c>
      <c r="V30" s="2">
        <v>655</v>
      </c>
      <c r="W30" s="2">
        <v>341</v>
      </c>
      <c r="X30" s="2">
        <v>0</v>
      </c>
      <c r="Y30" s="2">
        <v>0</v>
      </c>
      <c r="Z30" s="2">
        <v>0</v>
      </c>
      <c r="AA30" s="1">
        <f t="shared" si="18"/>
        <v>460</v>
      </c>
      <c r="AB30" s="13">
        <f t="shared" si="18"/>
        <v>655</v>
      </c>
      <c r="AC30" s="17">
        <f t="shared" si="19"/>
        <v>1115</v>
      </c>
      <c r="AE30" s="3" t="s">
        <v>15</v>
      </c>
      <c r="AF30" s="2">
        <f t="shared" si="20"/>
        <v>3440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4163.5114503816794</v>
      </c>
      <c r="AL30" s="2">
        <f t="shared" si="15"/>
        <v>1563.6363636363637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2049.0434782608695</v>
      </c>
      <c r="AQ30" s="13">
        <f t="shared" si="15"/>
        <v>4163.5114503816794</v>
      </c>
      <c r="AR30" s="14">
        <f t="shared" si="15"/>
        <v>3291.1748878923768</v>
      </c>
    </row>
    <row r="31" spans="1:44" ht="15" customHeight="1" thickBot="1" x14ac:dyDescent="0.3">
      <c r="A31" s="4" t="s">
        <v>16</v>
      </c>
      <c r="B31" s="2">
        <v>282381042.00000006</v>
      </c>
      <c r="C31" s="2">
        <v>838852504.00000107</v>
      </c>
      <c r="D31" s="2">
        <v>141480850.99999997</v>
      </c>
      <c r="E31" s="2">
        <v>16752360.000000004</v>
      </c>
      <c r="F31" s="2">
        <v>36979099.999999985</v>
      </c>
      <c r="G31" s="2">
        <v>80298399.999999985</v>
      </c>
      <c r="H31" s="2">
        <v>160057347</v>
      </c>
      <c r="I31" s="2">
        <v>44261849.999999993</v>
      </c>
      <c r="J31" s="2">
        <v>0</v>
      </c>
      <c r="K31" s="2"/>
      <c r="L31" s="1">
        <f t="shared" ref="L31" si="21">B31+D31+F31+H31+J31</f>
        <v>620898340</v>
      </c>
      <c r="M31" s="13">
        <f t="shared" ref="M31" si="22">C31+E31+G31+I31+K31</f>
        <v>980165114.00000107</v>
      </c>
      <c r="N31" s="17">
        <f t="shared" ref="N31" si="23">L31+M31</f>
        <v>1601063454.000001</v>
      </c>
      <c r="P31" s="4" t="s">
        <v>16</v>
      </c>
      <c r="Q31" s="2">
        <v>51643</v>
      </c>
      <c r="R31" s="2">
        <v>137523</v>
      </c>
      <c r="S31" s="2">
        <v>19321</v>
      </c>
      <c r="T31" s="2">
        <v>2441</v>
      </c>
      <c r="U31" s="2">
        <v>5878</v>
      </c>
      <c r="V31" s="2">
        <v>11382</v>
      </c>
      <c r="W31" s="2">
        <v>27826</v>
      </c>
      <c r="X31" s="2">
        <v>7724</v>
      </c>
      <c r="Y31" s="2">
        <v>553</v>
      </c>
      <c r="Z31" s="2">
        <v>0</v>
      </c>
      <c r="AA31" s="1">
        <f t="shared" ref="AA31" si="24">Q31+S31+U31+W31+Y31</f>
        <v>105221</v>
      </c>
      <c r="AB31" s="13">
        <f t="shared" ref="AB31" si="25">R31+T31+V31+X31+Z31</f>
        <v>159070</v>
      </c>
      <c r="AC31" s="14">
        <f t="shared" ref="AC31" si="26">AA31+AB31</f>
        <v>264291</v>
      </c>
      <c r="AE31" s="4" t="s">
        <v>16</v>
      </c>
      <c r="AF31" s="2">
        <f t="shared" si="20"/>
        <v>5467.9441937919964</v>
      </c>
      <c r="AG31" s="2">
        <f t="shared" si="15"/>
        <v>6099.7251659722451</v>
      </c>
      <c r="AH31" s="2">
        <f t="shared" si="15"/>
        <v>7322.6463951141232</v>
      </c>
      <c r="AI31" s="2">
        <f t="shared" si="15"/>
        <v>6862.908643998363</v>
      </c>
      <c r="AJ31" s="2">
        <f t="shared" si="15"/>
        <v>6291.10241578768</v>
      </c>
      <c r="AK31" s="2">
        <f t="shared" si="15"/>
        <v>7054.8585485854846</v>
      </c>
      <c r="AL31" s="2">
        <f t="shared" si="15"/>
        <v>5752.07888305901</v>
      </c>
      <c r="AM31" s="2">
        <f t="shared" si="15"/>
        <v>5730.4311237700667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5900.8975394645558</v>
      </c>
      <c r="AQ31" s="13">
        <f t="shared" ref="AQ31" si="28">IFERROR(M31/AB31, "N.A.")</f>
        <v>6161.8477022694478</v>
      </c>
      <c r="AR31" s="14">
        <f t="shared" ref="AR31" si="29">IFERROR(N31/AC31, "N.A.")</f>
        <v>6057.9567749185589</v>
      </c>
    </row>
    <row r="32" spans="1:44" ht="15" customHeight="1" thickBot="1" x14ac:dyDescent="0.3">
      <c r="A32" s="5" t="s">
        <v>0</v>
      </c>
      <c r="B32" s="24">
        <f>B31+C31</f>
        <v>1121233546.0000012</v>
      </c>
      <c r="C32" s="26"/>
      <c r="D32" s="24">
        <f>D31+E31</f>
        <v>158233210.99999997</v>
      </c>
      <c r="E32" s="26"/>
      <c r="F32" s="24">
        <f>F31+G31</f>
        <v>117277499.99999997</v>
      </c>
      <c r="G32" s="26"/>
      <c r="H32" s="24">
        <f>H31+I31</f>
        <v>204319197</v>
      </c>
      <c r="I32" s="26"/>
      <c r="J32" s="24">
        <f>J31+K31</f>
        <v>0</v>
      </c>
      <c r="K32" s="26"/>
      <c r="L32" s="24">
        <f>L31+M31</f>
        <v>1601063454.000001</v>
      </c>
      <c r="M32" s="25"/>
      <c r="N32" s="18">
        <f>B32+D32+F32+H32+J32</f>
        <v>1601063454.0000012</v>
      </c>
      <c r="P32" s="5" t="s">
        <v>0</v>
      </c>
      <c r="Q32" s="24">
        <f>Q31+R31</f>
        <v>189166</v>
      </c>
      <c r="R32" s="26"/>
      <c r="S32" s="24">
        <f>S31+T31</f>
        <v>21762</v>
      </c>
      <c r="T32" s="26"/>
      <c r="U32" s="24">
        <f>U31+V31</f>
        <v>17260</v>
      </c>
      <c r="V32" s="26"/>
      <c r="W32" s="24">
        <f>W31+X31</f>
        <v>35550</v>
      </c>
      <c r="X32" s="26"/>
      <c r="Y32" s="24">
        <f>Y31+Z31</f>
        <v>553</v>
      </c>
      <c r="Z32" s="26"/>
      <c r="AA32" s="24">
        <f>AA31+AB31</f>
        <v>264291</v>
      </c>
      <c r="AB32" s="26"/>
      <c r="AC32" s="19">
        <f>Q32+S32+U32+W32+Y32</f>
        <v>264291</v>
      </c>
      <c r="AE32" s="5" t="s">
        <v>0</v>
      </c>
      <c r="AF32" s="27">
        <f>IFERROR(B32/Q32,"N.A.")</f>
        <v>5927.2466828076986</v>
      </c>
      <c r="AG32" s="28"/>
      <c r="AH32" s="27">
        <f>IFERROR(D32/S32,"N.A.")</f>
        <v>7271.0785313849819</v>
      </c>
      <c r="AI32" s="28"/>
      <c r="AJ32" s="27">
        <f>IFERROR(F32/U32,"N.A.")</f>
        <v>6794.7566628041695</v>
      </c>
      <c r="AK32" s="28"/>
      <c r="AL32" s="27">
        <f>IFERROR(H32/W32,"N.A.")</f>
        <v>5747.3754430379749</v>
      </c>
      <c r="AM32" s="28"/>
      <c r="AN32" s="27">
        <f>IFERROR(J32/Y32,"N.A.")</f>
        <v>0</v>
      </c>
      <c r="AO32" s="28"/>
      <c r="AP32" s="27">
        <f>IFERROR(L32/AA32,"N.A.")</f>
        <v>6057.9567749185589</v>
      </c>
      <c r="AQ32" s="28"/>
      <c r="AR32" s="16">
        <f>IFERROR(N32/AC32, "N.A.")</f>
        <v>6057.9567749185599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10502320</v>
      </c>
      <c r="C39" s="2"/>
      <c r="D39" s="2">
        <v>4381599.9999999991</v>
      </c>
      <c r="E39" s="2"/>
      <c r="F39" s="2">
        <v>2476800</v>
      </c>
      <c r="G39" s="2"/>
      <c r="H39" s="2">
        <v>50767285.999999963</v>
      </c>
      <c r="I39" s="2"/>
      <c r="J39" s="2">
        <v>0</v>
      </c>
      <c r="K39" s="2"/>
      <c r="L39" s="1">
        <f>B39+D39+F39+H39+J39</f>
        <v>68128005.99999997</v>
      </c>
      <c r="M39" s="13">
        <f>C39+E39+G39+I39+K39</f>
        <v>0</v>
      </c>
      <c r="N39" s="14">
        <f>L39+M39</f>
        <v>68128005.99999997</v>
      </c>
      <c r="P39" s="3" t="s">
        <v>12</v>
      </c>
      <c r="Q39" s="2">
        <v>2827</v>
      </c>
      <c r="R39" s="2">
        <v>0</v>
      </c>
      <c r="S39" s="2">
        <v>1244</v>
      </c>
      <c r="T39" s="2">
        <v>0</v>
      </c>
      <c r="U39" s="2">
        <v>438</v>
      </c>
      <c r="V39" s="2">
        <v>0</v>
      </c>
      <c r="W39" s="2">
        <v>18313</v>
      </c>
      <c r="X39" s="2">
        <v>0</v>
      </c>
      <c r="Y39" s="2">
        <v>2417</v>
      </c>
      <c r="Z39" s="2">
        <v>0</v>
      </c>
      <c r="AA39" s="1">
        <f>Q39+S39+U39+W39+Y39</f>
        <v>25239</v>
      </c>
      <c r="AB39" s="13">
        <f>R39+T39+V39+X39+Z39</f>
        <v>0</v>
      </c>
      <c r="AC39" s="14">
        <f>AA39+AB39</f>
        <v>25239</v>
      </c>
      <c r="AE39" s="3" t="s">
        <v>12</v>
      </c>
      <c r="AF39" s="2">
        <f>IFERROR(B39/Q39, "N.A.")</f>
        <v>3715.0053059780685</v>
      </c>
      <c r="AG39" s="2" t="str">
        <f t="shared" ref="AG39:AR43" si="30">IFERROR(C39/R39, "N.A.")</f>
        <v>N.A.</v>
      </c>
      <c r="AH39" s="2">
        <f t="shared" si="30"/>
        <v>3522.186495176848</v>
      </c>
      <c r="AI39" s="2" t="str">
        <f t="shared" si="30"/>
        <v>N.A.</v>
      </c>
      <c r="AJ39" s="2">
        <f t="shared" si="30"/>
        <v>5654.7945205479455</v>
      </c>
      <c r="AK39" s="2" t="str">
        <f t="shared" si="30"/>
        <v>N.A.</v>
      </c>
      <c r="AL39" s="2">
        <f t="shared" si="30"/>
        <v>2772.1993119641766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2699.3147906018453</v>
      </c>
      <c r="AQ39" s="13" t="str">
        <f t="shared" si="30"/>
        <v>N.A.</v>
      </c>
      <c r="AR39" s="14">
        <f t="shared" si="30"/>
        <v>2699.3147906018453</v>
      </c>
    </row>
    <row r="40" spans="1:44" ht="15" customHeight="1" thickBot="1" x14ac:dyDescent="0.3">
      <c r="A40" s="3" t="s">
        <v>13</v>
      </c>
      <c r="B40" s="2">
        <v>53462171.999999993</v>
      </c>
      <c r="C40" s="2">
        <v>1474899.9999999998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53462171.999999993</v>
      </c>
      <c r="M40" s="13">
        <f t="shared" si="31"/>
        <v>1474899.9999999998</v>
      </c>
      <c r="N40" s="14">
        <f t="shared" ref="N40:N42" si="32">L40+M40</f>
        <v>54937071.999999993</v>
      </c>
      <c r="P40" s="3" t="s">
        <v>13</v>
      </c>
      <c r="Q40" s="2">
        <v>13939</v>
      </c>
      <c r="R40" s="2">
        <v>695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13939</v>
      </c>
      <c r="AB40" s="13">
        <f t="shared" si="33"/>
        <v>695</v>
      </c>
      <c r="AC40" s="14">
        <f t="shared" ref="AC40:AC42" si="34">AA40+AB40</f>
        <v>14634</v>
      </c>
      <c r="AE40" s="3" t="s">
        <v>13</v>
      </c>
      <c r="AF40" s="2">
        <f t="shared" ref="AF40:AF43" si="35">IFERROR(B40/Q40, "N.A.")</f>
        <v>3835.4381232513088</v>
      </c>
      <c r="AG40" s="2">
        <f t="shared" si="30"/>
        <v>2122.1582733812947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3835.4381232513088</v>
      </c>
      <c r="AQ40" s="13">
        <f t="shared" si="30"/>
        <v>2122.1582733812947</v>
      </c>
      <c r="AR40" s="14">
        <f t="shared" si="30"/>
        <v>3754.0707940412731</v>
      </c>
    </row>
    <row r="41" spans="1:44" ht="15" customHeight="1" thickBot="1" x14ac:dyDescent="0.3">
      <c r="A41" s="3" t="s">
        <v>14</v>
      </c>
      <c r="B41" s="2">
        <v>70437423.000000015</v>
      </c>
      <c r="C41" s="2">
        <v>449760045.99999923</v>
      </c>
      <c r="D41" s="2">
        <v>30012630</v>
      </c>
      <c r="E41" s="2">
        <v>2192000</v>
      </c>
      <c r="F41" s="2"/>
      <c r="G41" s="2">
        <v>43441740.000000007</v>
      </c>
      <c r="H41" s="2"/>
      <c r="I41" s="2">
        <v>38347936</v>
      </c>
      <c r="J41" s="2">
        <v>0</v>
      </c>
      <c r="K41" s="2"/>
      <c r="L41" s="1">
        <f t="shared" si="31"/>
        <v>100450053.00000001</v>
      </c>
      <c r="M41" s="13">
        <f t="shared" si="31"/>
        <v>533741721.99999923</v>
      </c>
      <c r="N41" s="14">
        <f t="shared" si="32"/>
        <v>634191774.99999928</v>
      </c>
      <c r="P41" s="3" t="s">
        <v>14</v>
      </c>
      <c r="Q41" s="2">
        <v>19160</v>
      </c>
      <c r="R41" s="2">
        <v>85176</v>
      </c>
      <c r="S41" s="2">
        <v>5201</v>
      </c>
      <c r="T41" s="2">
        <v>1492</v>
      </c>
      <c r="U41" s="2">
        <v>0</v>
      </c>
      <c r="V41" s="2">
        <v>4375</v>
      </c>
      <c r="W41" s="2">
        <v>0</v>
      </c>
      <c r="X41" s="2">
        <v>6143</v>
      </c>
      <c r="Y41" s="2">
        <v>3643</v>
      </c>
      <c r="Z41" s="2">
        <v>0</v>
      </c>
      <c r="AA41" s="1">
        <f t="shared" si="33"/>
        <v>28004</v>
      </c>
      <c r="AB41" s="13">
        <f t="shared" si="33"/>
        <v>97186</v>
      </c>
      <c r="AC41" s="14">
        <f t="shared" si="34"/>
        <v>125190</v>
      </c>
      <c r="AE41" s="3" t="s">
        <v>14</v>
      </c>
      <c r="AF41" s="2">
        <f t="shared" si="35"/>
        <v>3676.2746868476002</v>
      </c>
      <c r="AG41" s="2">
        <f t="shared" si="30"/>
        <v>5280.3612050342726</v>
      </c>
      <c r="AH41" s="2">
        <f t="shared" si="30"/>
        <v>5770.5498942511058</v>
      </c>
      <c r="AI41" s="2">
        <f t="shared" si="30"/>
        <v>1469.1689008042895</v>
      </c>
      <c r="AJ41" s="2" t="str">
        <f t="shared" si="30"/>
        <v>N.A.</v>
      </c>
      <c r="AK41" s="2">
        <f t="shared" si="30"/>
        <v>9929.5405714285735</v>
      </c>
      <c r="AL41" s="2" t="str">
        <f t="shared" si="30"/>
        <v>N.A.</v>
      </c>
      <c r="AM41" s="2">
        <f t="shared" si="30"/>
        <v>6242.5420804167343</v>
      </c>
      <c r="AN41" s="2">
        <f t="shared" si="30"/>
        <v>0</v>
      </c>
      <c r="AO41" s="2" t="str">
        <f t="shared" si="30"/>
        <v>N.A.</v>
      </c>
      <c r="AP41" s="15">
        <f t="shared" si="30"/>
        <v>3586.989465790602</v>
      </c>
      <c r="AQ41" s="13">
        <f t="shared" si="30"/>
        <v>5491.9610026135369</v>
      </c>
      <c r="AR41" s="14">
        <f t="shared" si="30"/>
        <v>5065.8341321191729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149</v>
      </c>
      <c r="Z42" s="2">
        <v>0</v>
      </c>
      <c r="AA42" s="1">
        <f t="shared" si="33"/>
        <v>149</v>
      </c>
      <c r="AB42" s="13">
        <f t="shared" si="33"/>
        <v>0</v>
      </c>
      <c r="AC42" s="14">
        <f t="shared" si="34"/>
        <v>149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134401915.00000003</v>
      </c>
      <c r="C43" s="2">
        <v>451234946.0000003</v>
      </c>
      <c r="D43" s="2">
        <v>34394229.999999993</v>
      </c>
      <c r="E43" s="2">
        <v>2192000</v>
      </c>
      <c r="F43" s="2">
        <v>2476800</v>
      </c>
      <c r="G43" s="2">
        <v>43441740.000000007</v>
      </c>
      <c r="H43" s="2">
        <v>50767285.999999963</v>
      </c>
      <c r="I43" s="2">
        <v>38347936</v>
      </c>
      <c r="J43" s="2">
        <v>0</v>
      </c>
      <c r="K43" s="2"/>
      <c r="L43" s="1">
        <f t="shared" ref="L43" si="36">B43+D43+F43+H43+J43</f>
        <v>222040231</v>
      </c>
      <c r="M43" s="13">
        <f t="shared" ref="M43" si="37">C43+E43+G43+I43+K43</f>
        <v>535216622.0000003</v>
      </c>
      <c r="N43" s="17">
        <f t="shared" ref="N43" si="38">L43+M43</f>
        <v>757256853.00000024</v>
      </c>
      <c r="P43" s="4" t="s">
        <v>16</v>
      </c>
      <c r="Q43" s="2">
        <v>35926</v>
      </c>
      <c r="R43" s="2">
        <v>85871</v>
      </c>
      <c r="S43" s="2">
        <v>6445</v>
      </c>
      <c r="T43" s="2">
        <v>1492</v>
      </c>
      <c r="U43" s="2">
        <v>438</v>
      </c>
      <c r="V43" s="2">
        <v>4375</v>
      </c>
      <c r="W43" s="2">
        <v>18313</v>
      </c>
      <c r="X43" s="2">
        <v>6143</v>
      </c>
      <c r="Y43" s="2">
        <v>6209</v>
      </c>
      <c r="Z43" s="2">
        <v>0</v>
      </c>
      <c r="AA43" s="1">
        <f t="shared" ref="AA43" si="39">Q43+S43+U43+W43+Y43</f>
        <v>67331</v>
      </c>
      <c r="AB43" s="13">
        <f t="shared" ref="AB43" si="40">R43+T43+V43+X43+Z43</f>
        <v>97881</v>
      </c>
      <c r="AC43" s="17">
        <f t="shared" ref="AC43" si="41">AA43+AB43</f>
        <v>165212</v>
      </c>
      <c r="AE43" s="4" t="s">
        <v>16</v>
      </c>
      <c r="AF43" s="2">
        <f t="shared" si="35"/>
        <v>3741.076518398932</v>
      </c>
      <c r="AG43" s="2">
        <f t="shared" si="30"/>
        <v>5254.8001770097044</v>
      </c>
      <c r="AH43" s="2">
        <f t="shared" si="30"/>
        <v>5336.5756400310311</v>
      </c>
      <c r="AI43" s="2">
        <f t="shared" si="30"/>
        <v>1469.1689008042895</v>
      </c>
      <c r="AJ43" s="2">
        <f t="shared" si="30"/>
        <v>5654.7945205479455</v>
      </c>
      <c r="AK43" s="2">
        <f t="shared" si="30"/>
        <v>9929.5405714285735</v>
      </c>
      <c r="AL43" s="2">
        <f t="shared" si="30"/>
        <v>2772.1993119641766</v>
      </c>
      <c r="AM43" s="2">
        <f t="shared" si="30"/>
        <v>6242.5420804167343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3297.7414712391023</v>
      </c>
      <c r="AQ43" s="13">
        <f t="shared" ref="AQ43" si="43">IFERROR(M43/AB43, "N.A.")</f>
        <v>5468.033857439138</v>
      </c>
      <c r="AR43" s="14">
        <f t="shared" ref="AR43" si="44">IFERROR(N43/AC43, "N.A.")</f>
        <v>4583.5463101953865</v>
      </c>
    </row>
    <row r="44" spans="1:44" ht="15" customHeight="1" thickBot="1" x14ac:dyDescent="0.3">
      <c r="A44" s="5" t="s">
        <v>0</v>
      </c>
      <c r="B44" s="24">
        <f>B43+C43</f>
        <v>585636861.00000036</v>
      </c>
      <c r="C44" s="26"/>
      <c r="D44" s="24">
        <f>D43+E43</f>
        <v>36586229.999999993</v>
      </c>
      <c r="E44" s="26"/>
      <c r="F44" s="24">
        <f>F43+G43</f>
        <v>45918540.000000007</v>
      </c>
      <c r="G44" s="26"/>
      <c r="H44" s="24">
        <f>H43+I43</f>
        <v>89115221.99999997</v>
      </c>
      <c r="I44" s="26"/>
      <c r="J44" s="24">
        <f>J43+K43</f>
        <v>0</v>
      </c>
      <c r="K44" s="26"/>
      <c r="L44" s="24">
        <f>L43+M43</f>
        <v>757256853.00000024</v>
      </c>
      <c r="M44" s="25"/>
      <c r="N44" s="18">
        <f>B44+D44+F44+H44+J44</f>
        <v>757256853.00000036</v>
      </c>
      <c r="P44" s="5" t="s">
        <v>0</v>
      </c>
      <c r="Q44" s="24">
        <f>Q43+R43</f>
        <v>121797</v>
      </c>
      <c r="R44" s="26"/>
      <c r="S44" s="24">
        <f>S43+T43</f>
        <v>7937</v>
      </c>
      <c r="T44" s="26"/>
      <c r="U44" s="24">
        <f>U43+V43</f>
        <v>4813</v>
      </c>
      <c r="V44" s="26"/>
      <c r="W44" s="24">
        <f>W43+X43</f>
        <v>24456</v>
      </c>
      <c r="X44" s="26"/>
      <c r="Y44" s="24">
        <f>Y43+Z43</f>
        <v>6209</v>
      </c>
      <c r="Z44" s="26"/>
      <c r="AA44" s="24">
        <f>AA43+AB43</f>
        <v>165212</v>
      </c>
      <c r="AB44" s="25"/>
      <c r="AC44" s="18">
        <f>Q44+S44+U44+W44+Y44</f>
        <v>165212</v>
      </c>
      <c r="AE44" s="5" t="s">
        <v>0</v>
      </c>
      <c r="AF44" s="27">
        <f>IFERROR(B44/Q44,"N.A.")</f>
        <v>4808.3028399714312</v>
      </c>
      <c r="AG44" s="28"/>
      <c r="AH44" s="27">
        <f>IFERROR(D44/S44,"N.A.")</f>
        <v>4609.579186090461</v>
      </c>
      <c r="AI44" s="28"/>
      <c r="AJ44" s="27">
        <f>IFERROR(F44/U44,"N.A.")</f>
        <v>9540.5235819655118</v>
      </c>
      <c r="AK44" s="28"/>
      <c r="AL44" s="27">
        <f>IFERROR(H44/W44,"N.A.")</f>
        <v>3643.9001472031391</v>
      </c>
      <c r="AM44" s="28"/>
      <c r="AN44" s="27">
        <f>IFERROR(J44/Y44,"N.A.")</f>
        <v>0</v>
      </c>
      <c r="AO44" s="28"/>
      <c r="AP44" s="27">
        <f>IFERROR(L44/AA44,"N.A.")</f>
        <v>4583.5463101953865</v>
      </c>
      <c r="AQ44" s="28"/>
      <c r="AR44" s="16">
        <f>IFERROR(N44/AC44, "N.A.")</f>
        <v>4583.5463101953874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7954742</v>
      </c>
      <c r="C15" s="2"/>
      <c r="D15" s="2">
        <v>1421063.9999999998</v>
      </c>
      <c r="E15" s="2"/>
      <c r="F15" s="2">
        <v>3913860</v>
      </c>
      <c r="G15" s="2"/>
      <c r="H15" s="2">
        <v>6874756.9999999991</v>
      </c>
      <c r="I15" s="2"/>
      <c r="J15" s="2">
        <v>0</v>
      </c>
      <c r="K15" s="2"/>
      <c r="L15" s="1">
        <f>B15+D15+F15+H15+J15</f>
        <v>20164423</v>
      </c>
      <c r="M15" s="13">
        <f>C15+E15+G15+I15+K15</f>
        <v>0</v>
      </c>
      <c r="N15" s="14">
        <f>L15+M15</f>
        <v>20164423</v>
      </c>
      <c r="P15" s="3" t="s">
        <v>12</v>
      </c>
      <c r="Q15" s="2">
        <v>1664</v>
      </c>
      <c r="R15" s="2">
        <v>0</v>
      </c>
      <c r="S15" s="2">
        <v>398</v>
      </c>
      <c r="T15" s="2">
        <v>0</v>
      </c>
      <c r="U15" s="2">
        <v>614</v>
      </c>
      <c r="V15" s="2">
        <v>0</v>
      </c>
      <c r="W15" s="2">
        <v>4465</v>
      </c>
      <c r="X15" s="2">
        <v>0</v>
      </c>
      <c r="Y15" s="2">
        <v>794</v>
      </c>
      <c r="Z15" s="2">
        <v>0</v>
      </c>
      <c r="AA15" s="1">
        <f>Q15+S15+U15+W15+Y15</f>
        <v>7935</v>
      </c>
      <c r="AB15" s="13">
        <f>R15+T15+V15+X15+Z15</f>
        <v>0</v>
      </c>
      <c r="AC15" s="14">
        <f>AA15+AB15</f>
        <v>7935</v>
      </c>
      <c r="AE15" s="3" t="s">
        <v>12</v>
      </c>
      <c r="AF15" s="2">
        <f>IFERROR(B15/Q15, "N.A.")</f>
        <v>4780.4939903846152</v>
      </c>
      <c r="AG15" s="2" t="str">
        <f t="shared" ref="AG15:AR19" si="0">IFERROR(C15/R15, "N.A.")</f>
        <v>N.A.</v>
      </c>
      <c r="AH15" s="2">
        <f t="shared" si="0"/>
        <v>3570.51256281407</v>
      </c>
      <c r="AI15" s="2" t="str">
        <f t="shared" si="0"/>
        <v>N.A.</v>
      </c>
      <c r="AJ15" s="2">
        <f t="shared" si="0"/>
        <v>6374.3648208469058</v>
      </c>
      <c r="AK15" s="2" t="str">
        <f t="shared" si="0"/>
        <v>N.A.</v>
      </c>
      <c r="AL15" s="2">
        <f t="shared" si="0"/>
        <v>1539.6992161254198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2541.2001260239444</v>
      </c>
      <c r="AQ15" s="13" t="str">
        <f t="shared" si="0"/>
        <v>N.A.</v>
      </c>
      <c r="AR15" s="14">
        <f t="shared" si="0"/>
        <v>2541.2001260239444</v>
      </c>
    </row>
    <row r="16" spans="1:44" ht="15" customHeight="1" thickBot="1" x14ac:dyDescent="0.3">
      <c r="A16" s="3" t="s">
        <v>13</v>
      </c>
      <c r="B16" s="2">
        <v>3404312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3404312</v>
      </c>
      <c r="M16" s="13">
        <f t="shared" si="1"/>
        <v>0</v>
      </c>
      <c r="N16" s="14">
        <f t="shared" ref="N16:N18" si="2">L16+M16</f>
        <v>3404312</v>
      </c>
      <c r="P16" s="3" t="s">
        <v>13</v>
      </c>
      <c r="Q16" s="2">
        <v>1861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1861</v>
      </c>
      <c r="AB16" s="13">
        <f t="shared" si="3"/>
        <v>0</v>
      </c>
      <c r="AC16" s="14">
        <f t="shared" ref="AC16:AC18" si="4">AA16+AB16</f>
        <v>1861</v>
      </c>
      <c r="AE16" s="3" t="s">
        <v>13</v>
      </c>
      <c r="AF16" s="2">
        <f t="shared" ref="AF16:AF19" si="5">IFERROR(B16/Q16, "N.A.")</f>
        <v>1829.2917786136486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1829.2917786136486</v>
      </c>
      <c r="AQ16" s="13" t="str">
        <f t="shared" si="0"/>
        <v>N.A.</v>
      </c>
      <c r="AR16" s="14">
        <f t="shared" si="0"/>
        <v>1829.2917786136486</v>
      </c>
    </row>
    <row r="17" spans="1:44" ht="15" customHeight="1" thickBot="1" x14ac:dyDescent="0.3">
      <c r="A17" s="3" t="s">
        <v>14</v>
      </c>
      <c r="B17" s="2">
        <v>11620618</v>
      </c>
      <c r="C17" s="2">
        <v>30829490</v>
      </c>
      <c r="D17" s="2"/>
      <c r="E17" s="2"/>
      <c r="F17" s="2"/>
      <c r="G17" s="2">
        <v>4419350</v>
      </c>
      <c r="H17" s="2"/>
      <c r="I17" s="2">
        <v>2975245</v>
      </c>
      <c r="J17" s="2">
        <v>0</v>
      </c>
      <c r="K17" s="2"/>
      <c r="L17" s="1">
        <f t="shared" si="1"/>
        <v>11620618</v>
      </c>
      <c r="M17" s="13">
        <f t="shared" si="1"/>
        <v>38224085</v>
      </c>
      <c r="N17" s="14">
        <f t="shared" si="2"/>
        <v>49844703</v>
      </c>
      <c r="P17" s="3" t="s">
        <v>14</v>
      </c>
      <c r="Q17" s="2">
        <v>3037</v>
      </c>
      <c r="R17" s="2">
        <v>4319</v>
      </c>
      <c r="S17" s="2">
        <v>0</v>
      </c>
      <c r="T17" s="2">
        <v>0</v>
      </c>
      <c r="U17" s="2">
        <v>0</v>
      </c>
      <c r="V17" s="2">
        <v>338</v>
      </c>
      <c r="W17" s="2">
        <v>0</v>
      </c>
      <c r="X17" s="2">
        <v>1006</v>
      </c>
      <c r="Y17" s="2">
        <v>828</v>
      </c>
      <c r="Z17" s="2">
        <v>0</v>
      </c>
      <c r="AA17" s="1">
        <f t="shared" si="3"/>
        <v>3865</v>
      </c>
      <c r="AB17" s="13">
        <f t="shared" si="3"/>
        <v>5663</v>
      </c>
      <c r="AC17" s="14">
        <f t="shared" si="4"/>
        <v>9528</v>
      </c>
      <c r="AE17" s="3" t="s">
        <v>14</v>
      </c>
      <c r="AF17" s="2">
        <f t="shared" si="5"/>
        <v>3826.3477115574578</v>
      </c>
      <c r="AG17" s="2">
        <f t="shared" si="0"/>
        <v>7138.1083584162998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13075</v>
      </c>
      <c r="AL17" s="2" t="str">
        <f t="shared" si="0"/>
        <v>N.A.</v>
      </c>
      <c r="AM17" s="2">
        <f t="shared" si="0"/>
        <v>2957.5</v>
      </c>
      <c r="AN17" s="2">
        <f t="shared" si="0"/>
        <v>0</v>
      </c>
      <c r="AO17" s="2" t="str">
        <f t="shared" si="0"/>
        <v>N.A.</v>
      </c>
      <c r="AP17" s="15">
        <f t="shared" si="0"/>
        <v>3006.6282018111256</v>
      </c>
      <c r="AQ17" s="13">
        <f t="shared" si="0"/>
        <v>6749.794278650892</v>
      </c>
      <c r="AR17" s="14">
        <f t="shared" si="0"/>
        <v>5231.3920025188918</v>
      </c>
    </row>
    <row r="18" spans="1:44" ht="15" customHeight="1" thickBot="1" x14ac:dyDescent="0.3">
      <c r="A18" s="3" t="s">
        <v>15</v>
      </c>
      <c r="B18" s="2">
        <v>982378</v>
      </c>
      <c r="C18" s="2"/>
      <c r="D18" s="2"/>
      <c r="E18" s="2"/>
      <c r="F18" s="2"/>
      <c r="G18" s="2">
        <v>0</v>
      </c>
      <c r="H18" s="2">
        <v>447880.00000000012</v>
      </c>
      <c r="I18" s="2"/>
      <c r="J18" s="2">
        <v>0</v>
      </c>
      <c r="K18" s="2"/>
      <c r="L18" s="1">
        <f t="shared" si="1"/>
        <v>1430258</v>
      </c>
      <c r="M18" s="13">
        <f t="shared" si="1"/>
        <v>0</v>
      </c>
      <c r="N18" s="14">
        <f t="shared" si="2"/>
        <v>1430258</v>
      </c>
      <c r="P18" s="3" t="s">
        <v>15</v>
      </c>
      <c r="Q18" s="2">
        <v>535</v>
      </c>
      <c r="R18" s="2">
        <v>0</v>
      </c>
      <c r="S18" s="2">
        <v>0</v>
      </c>
      <c r="T18" s="2">
        <v>0</v>
      </c>
      <c r="U18" s="2">
        <v>0</v>
      </c>
      <c r="V18" s="2">
        <v>152</v>
      </c>
      <c r="W18" s="2">
        <v>3494</v>
      </c>
      <c r="X18" s="2">
        <v>0</v>
      </c>
      <c r="Y18" s="2">
        <v>1367</v>
      </c>
      <c r="Z18" s="2">
        <v>0</v>
      </c>
      <c r="AA18" s="1">
        <f t="shared" si="3"/>
        <v>5396</v>
      </c>
      <c r="AB18" s="13">
        <f t="shared" si="3"/>
        <v>152</v>
      </c>
      <c r="AC18" s="17">
        <f t="shared" si="4"/>
        <v>5548</v>
      </c>
      <c r="AE18" s="3" t="s">
        <v>15</v>
      </c>
      <c r="AF18" s="2">
        <f t="shared" si="5"/>
        <v>1836.2205607476635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128.18546078992563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265.05893254262418</v>
      </c>
      <c r="AQ18" s="13">
        <f t="shared" si="0"/>
        <v>0</v>
      </c>
      <c r="AR18" s="14">
        <f t="shared" si="0"/>
        <v>257.79704397981254</v>
      </c>
    </row>
    <row r="19" spans="1:44" ht="15" customHeight="1" thickBot="1" x14ac:dyDescent="0.3">
      <c r="A19" s="4" t="s">
        <v>16</v>
      </c>
      <c r="B19" s="2">
        <v>23962050</v>
      </c>
      <c r="C19" s="2">
        <v>30829490</v>
      </c>
      <c r="D19" s="2">
        <v>1421063.9999999998</v>
      </c>
      <c r="E19" s="2"/>
      <c r="F19" s="2">
        <v>3913860</v>
      </c>
      <c r="G19" s="2">
        <v>4419350</v>
      </c>
      <c r="H19" s="2">
        <v>7322637</v>
      </c>
      <c r="I19" s="2">
        <v>2975245</v>
      </c>
      <c r="J19" s="2">
        <v>0</v>
      </c>
      <c r="K19" s="2"/>
      <c r="L19" s="1">
        <f t="shared" ref="L19" si="6">B19+D19+F19+H19+J19</f>
        <v>36619611</v>
      </c>
      <c r="M19" s="13">
        <f t="shared" ref="M19" si="7">C19+E19+G19+I19+K19</f>
        <v>38224085</v>
      </c>
      <c r="N19" s="17">
        <f t="shared" ref="N19" si="8">L19+M19</f>
        <v>74843696</v>
      </c>
      <c r="P19" s="4" t="s">
        <v>16</v>
      </c>
      <c r="Q19" s="2">
        <v>7097</v>
      </c>
      <c r="R19" s="2">
        <v>4319</v>
      </c>
      <c r="S19" s="2">
        <v>398</v>
      </c>
      <c r="T19" s="2">
        <v>0</v>
      </c>
      <c r="U19" s="2">
        <v>614</v>
      </c>
      <c r="V19" s="2">
        <v>490</v>
      </c>
      <c r="W19" s="2">
        <v>7959</v>
      </c>
      <c r="X19" s="2">
        <v>1006</v>
      </c>
      <c r="Y19" s="2">
        <v>2989</v>
      </c>
      <c r="Z19" s="2">
        <v>0</v>
      </c>
      <c r="AA19" s="1">
        <f t="shared" ref="AA19" si="9">Q19+S19+U19+W19+Y19</f>
        <v>19057</v>
      </c>
      <c r="AB19" s="13">
        <f t="shared" ref="AB19" si="10">R19+T19+V19+X19+Z19</f>
        <v>5815</v>
      </c>
      <c r="AC19" s="14">
        <f t="shared" ref="AC19" si="11">AA19+AB19</f>
        <v>24872</v>
      </c>
      <c r="AE19" s="4" t="s">
        <v>16</v>
      </c>
      <c r="AF19" s="2">
        <f t="shared" si="5"/>
        <v>3376.3632520783431</v>
      </c>
      <c r="AG19" s="2">
        <f t="shared" si="0"/>
        <v>7138.1083584162998</v>
      </c>
      <c r="AH19" s="2">
        <f t="shared" si="0"/>
        <v>3570.51256281407</v>
      </c>
      <c r="AI19" s="2" t="str">
        <f t="shared" si="0"/>
        <v>N.A.</v>
      </c>
      <c r="AJ19" s="2">
        <f t="shared" si="0"/>
        <v>6374.3648208469058</v>
      </c>
      <c r="AK19" s="2">
        <f t="shared" si="0"/>
        <v>9019.0816326530621</v>
      </c>
      <c r="AL19" s="2">
        <f t="shared" si="0"/>
        <v>920.04485488126647</v>
      </c>
      <c r="AM19" s="2">
        <f t="shared" si="0"/>
        <v>2957.5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1921.5831977750959</v>
      </c>
      <c r="AQ19" s="13">
        <f t="shared" ref="AQ19" si="13">IFERROR(M19/AB19, "N.A.")</f>
        <v>6573.3594153052454</v>
      </c>
      <c r="AR19" s="14">
        <f t="shared" ref="AR19" si="14">IFERROR(N19/AC19, "N.A.")</f>
        <v>3009.1547121260855</v>
      </c>
    </row>
    <row r="20" spans="1:44" ht="15" customHeight="1" thickBot="1" x14ac:dyDescent="0.3">
      <c r="A20" s="5" t="s">
        <v>0</v>
      </c>
      <c r="B20" s="24">
        <f>B19+C19</f>
        <v>54791540</v>
      </c>
      <c r="C20" s="26"/>
      <c r="D20" s="24">
        <f>D19+E19</f>
        <v>1421063.9999999998</v>
      </c>
      <c r="E20" s="26"/>
      <c r="F20" s="24">
        <f>F19+G19</f>
        <v>8333210</v>
      </c>
      <c r="G20" s="26"/>
      <c r="H20" s="24">
        <f>H19+I19</f>
        <v>10297882</v>
      </c>
      <c r="I20" s="26"/>
      <c r="J20" s="24">
        <f>J19+K19</f>
        <v>0</v>
      </c>
      <c r="K20" s="26"/>
      <c r="L20" s="24">
        <f>L19+M19</f>
        <v>74843696</v>
      </c>
      <c r="M20" s="25"/>
      <c r="N20" s="18">
        <f>B20+D20+F20+H20+J20</f>
        <v>74843696</v>
      </c>
      <c r="P20" s="5" t="s">
        <v>0</v>
      </c>
      <c r="Q20" s="24">
        <f>Q19+R19</f>
        <v>11416</v>
      </c>
      <c r="R20" s="26"/>
      <c r="S20" s="24">
        <f>S19+T19</f>
        <v>398</v>
      </c>
      <c r="T20" s="26"/>
      <c r="U20" s="24">
        <f>U19+V19</f>
        <v>1104</v>
      </c>
      <c r="V20" s="26"/>
      <c r="W20" s="24">
        <f>W19+X19</f>
        <v>8965</v>
      </c>
      <c r="X20" s="26"/>
      <c r="Y20" s="24">
        <f>Y19+Z19</f>
        <v>2989</v>
      </c>
      <c r="Z20" s="26"/>
      <c r="AA20" s="24">
        <f>AA19+AB19</f>
        <v>24872</v>
      </c>
      <c r="AB20" s="26"/>
      <c r="AC20" s="19">
        <f>Q20+S20+U20+W20+Y20</f>
        <v>24872</v>
      </c>
      <c r="AE20" s="5" t="s">
        <v>0</v>
      </c>
      <c r="AF20" s="27">
        <f>IFERROR(B20/Q20,"N.A.")</f>
        <v>4799.5392431674845</v>
      </c>
      <c r="AG20" s="28"/>
      <c r="AH20" s="27">
        <f>IFERROR(D20/S20,"N.A.")</f>
        <v>3570.51256281407</v>
      </c>
      <c r="AI20" s="28"/>
      <c r="AJ20" s="27">
        <f>IFERROR(F20/U20,"N.A.")</f>
        <v>7548.197463768116</v>
      </c>
      <c r="AK20" s="28"/>
      <c r="AL20" s="27">
        <f>IFERROR(H20/W20,"N.A.")</f>
        <v>1148.6761851645288</v>
      </c>
      <c r="AM20" s="28"/>
      <c r="AN20" s="27">
        <f>IFERROR(J20/Y20,"N.A.")</f>
        <v>0</v>
      </c>
      <c r="AO20" s="28"/>
      <c r="AP20" s="27">
        <f>IFERROR(L20/AA20,"N.A.")</f>
        <v>3009.1547121260855</v>
      </c>
      <c r="AQ20" s="28"/>
      <c r="AR20" s="16">
        <f>IFERROR(N20/AC20, "N.A.")</f>
        <v>3009.1547121260855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7010720</v>
      </c>
      <c r="C27" s="2"/>
      <c r="D27" s="2">
        <v>944280</v>
      </c>
      <c r="E27" s="2"/>
      <c r="F27" s="2">
        <v>3913860</v>
      </c>
      <c r="G27" s="2"/>
      <c r="H27" s="2">
        <v>5273580</v>
      </c>
      <c r="I27" s="2"/>
      <c r="J27" s="2">
        <v>0</v>
      </c>
      <c r="K27" s="2"/>
      <c r="L27" s="1">
        <f>B27+D27+F27+H27+J27</f>
        <v>17142440</v>
      </c>
      <c r="M27" s="13">
        <f>C27+E27+G27+I27+K27</f>
        <v>0</v>
      </c>
      <c r="N27" s="14">
        <f>L27+M27</f>
        <v>17142440</v>
      </c>
      <c r="P27" s="3" t="s">
        <v>12</v>
      </c>
      <c r="Q27" s="2">
        <v>1065</v>
      </c>
      <c r="R27" s="2">
        <v>0</v>
      </c>
      <c r="S27" s="2">
        <v>244</v>
      </c>
      <c r="T27" s="2">
        <v>0</v>
      </c>
      <c r="U27" s="2">
        <v>614</v>
      </c>
      <c r="V27" s="2">
        <v>0</v>
      </c>
      <c r="W27" s="2">
        <v>2024</v>
      </c>
      <c r="X27" s="2">
        <v>0</v>
      </c>
      <c r="Y27" s="2">
        <v>306</v>
      </c>
      <c r="Z27" s="2">
        <v>0</v>
      </c>
      <c r="AA27" s="1">
        <f>Q27+S27+U27+W27+Y27</f>
        <v>4253</v>
      </c>
      <c r="AB27" s="13">
        <f>R27+T27+V27+X27+Z27</f>
        <v>0</v>
      </c>
      <c r="AC27" s="14">
        <f>AA27+AB27</f>
        <v>4253</v>
      </c>
      <c r="AE27" s="3" t="s">
        <v>12</v>
      </c>
      <c r="AF27" s="2">
        <f>IFERROR(B27/Q27, "N.A.")</f>
        <v>6582.8356807511736</v>
      </c>
      <c r="AG27" s="2" t="str">
        <f t="shared" ref="AG27:AR31" si="15">IFERROR(C27/R27, "N.A.")</f>
        <v>N.A.</v>
      </c>
      <c r="AH27" s="2">
        <f t="shared" si="15"/>
        <v>3870</v>
      </c>
      <c r="AI27" s="2" t="str">
        <f t="shared" si="15"/>
        <v>N.A.</v>
      </c>
      <c r="AJ27" s="2">
        <f t="shared" si="15"/>
        <v>6374.3648208469058</v>
      </c>
      <c r="AK27" s="2" t="str">
        <f t="shared" si="15"/>
        <v>N.A.</v>
      </c>
      <c r="AL27" s="2">
        <f t="shared" si="15"/>
        <v>2605.52371541502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4030.6701152127912</v>
      </c>
      <c r="AQ27" s="13" t="str">
        <f t="shared" si="15"/>
        <v>N.A.</v>
      </c>
      <c r="AR27" s="14">
        <f t="shared" si="15"/>
        <v>4030.6701152127912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7202548</v>
      </c>
      <c r="C29" s="2">
        <v>19680860</v>
      </c>
      <c r="D29" s="2"/>
      <c r="E29" s="2"/>
      <c r="F29" s="2"/>
      <c r="G29" s="2">
        <v>4419350</v>
      </c>
      <c r="H29" s="2"/>
      <c r="I29" s="2">
        <v>2975245</v>
      </c>
      <c r="J29" s="2"/>
      <c r="K29" s="2"/>
      <c r="L29" s="1">
        <f t="shared" si="16"/>
        <v>7202548</v>
      </c>
      <c r="M29" s="13">
        <f t="shared" si="16"/>
        <v>27075455</v>
      </c>
      <c r="N29" s="14">
        <f t="shared" si="17"/>
        <v>34278003</v>
      </c>
      <c r="P29" s="3" t="s">
        <v>14</v>
      </c>
      <c r="Q29" s="2">
        <v>1683</v>
      </c>
      <c r="R29" s="2">
        <v>3209</v>
      </c>
      <c r="S29" s="2">
        <v>0</v>
      </c>
      <c r="T29" s="2">
        <v>0</v>
      </c>
      <c r="U29" s="2">
        <v>0</v>
      </c>
      <c r="V29" s="2">
        <v>338</v>
      </c>
      <c r="W29" s="2">
        <v>0</v>
      </c>
      <c r="X29" s="2">
        <v>1006</v>
      </c>
      <c r="Y29" s="2">
        <v>0</v>
      </c>
      <c r="Z29" s="2">
        <v>0</v>
      </c>
      <c r="AA29" s="1">
        <f t="shared" si="18"/>
        <v>1683</v>
      </c>
      <c r="AB29" s="13">
        <f t="shared" si="18"/>
        <v>4553</v>
      </c>
      <c r="AC29" s="14">
        <f t="shared" si="19"/>
        <v>6236</v>
      </c>
      <c r="AE29" s="3" t="s">
        <v>14</v>
      </c>
      <c r="AF29" s="2">
        <f t="shared" si="20"/>
        <v>4279.5888294711822</v>
      </c>
      <c r="AG29" s="2">
        <f t="shared" si="15"/>
        <v>6133.0196322842003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13075</v>
      </c>
      <c r="AL29" s="2" t="str">
        <f t="shared" si="15"/>
        <v>N.A.</v>
      </c>
      <c r="AM29" s="2">
        <f t="shared" si="15"/>
        <v>2957.5</v>
      </c>
      <c r="AN29" s="2" t="str">
        <f t="shared" si="15"/>
        <v>N.A.</v>
      </c>
      <c r="AO29" s="2" t="str">
        <f t="shared" si="15"/>
        <v>N.A.</v>
      </c>
      <c r="AP29" s="15">
        <f t="shared" si="15"/>
        <v>4279.5888294711822</v>
      </c>
      <c r="AQ29" s="13">
        <f t="shared" si="15"/>
        <v>5946.7285306391386</v>
      </c>
      <c r="AR29" s="14">
        <f t="shared" si="15"/>
        <v>5496.7932969852473</v>
      </c>
    </row>
    <row r="30" spans="1:44" ht="15" customHeight="1" thickBot="1" x14ac:dyDescent="0.3">
      <c r="A30" s="3" t="s">
        <v>15</v>
      </c>
      <c r="B30" s="2">
        <v>982378</v>
      </c>
      <c r="C30" s="2"/>
      <c r="D30" s="2"/>
      <c r="E30" s="2"/>
      <c r="F30" s="2"/>
      <c r="G30" s="2">
        <v>0</v>
      </c>
      <c r="H30" s="2">
        <v>447880.00000000012</v>
      </c>
      <c r="I30" s="2"/>
      <c r="J30" s="2">
        <v>0</v>
      </c>
      <c r="K30" s="2"/>
      <c r="L30" s="1">
        <f t="shared" si="16"/>
        <v>1430258</v>
      </c>
      <c r="M30" s="13">
        <f t="shared" si="16"/>
        <v>0</v>
      </c>
      <c r="N30" s="14">
        <f t="shared" si="17"/>
        <v>1430258</v>
      </c>
      <c r="P30" s="3" t="s">
        <v>15</v>
      </c>
      <c r="Q30" s="2">
        <v>535</v>
      </c>
      <c r="R30" s="2">
        <v>0</v>
      </c>
      <c r="S30" s="2">
        <v>0</v>
      </c>
      <c r="T30" s="2">
        <v>0</v>
      </c>
      <c r="U30" s="2">
        <v>0</v>
      </c>
      <c r="V30" s="2">
        <v>152</v>
      </c>
      <c r="W30" s="2">
        <v>3494</v>
      </c>
      <c r="X30" s="2">
        <v>0</v>
      </c>
      <c r="Y30" s="2">
        <v>1190</v>
      </c>
      <c r="Z30" s="2">
        <v>0</v>
      </c>
      <c r="AA30" s="1">
        <f t="shared" si="18"/>
        <v>5219</v>
      </c>
      <c r="AB30" s="13">
        <f t="shared" si="18"/>
        <v>152</v>
      </c>
      <c r="AC30" s="17">
        <f t="shared" si="19"/>
        <v>5371</v>
      </c>
      <c r="AE30" s="3" t="s">
        <v>15</v>
      </c>
      <c r="AF30" s="2">
        <f t="shared" si="20"/>
        <v>1836.2205607476635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128.18546078992563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274.04828511209041</v>
      </c>
      <c r="AQ30" s="13">
        <f t="shared" si="15"/>
        <v>0</v>
      </c>
      <c r="AR30" s="14">
        <f t="shared" si="15"/>
        <v>266.29268292682929</v>
      </c>
    </row>
    <row r="31" spans="1:44" ht="15" customHeight="1" thickBot="1" x14ac:dyDescent="0.3">
      <c r="A31" s="4" t="s">
        <v>16</v>
      </c>
      <c r="B31" s="2">
        <v>15195646.000000002</v>
      </c>
      <c r="C31" s="2">
        <v>19680860</v>
      </c>
      <c r="D31" s="2">
        <v>944280</v>
      </c>
      <c r="E31" s="2"/>
      <c r="F31" s="2">
        <v>3913860</v>
      </c>
      <c r="G31" s="2">
        <v>4419350</v>
      </c>
      <c r="H31" s="2">
        <v>5721460</v>
      </c>
      <c r="I31" s="2">
        <v>2975245</v>
      </c>
      <c r="J31" s="2">
        <v>0</v>
      </c>
      <c r="K31" s="2"/>
      <c r="L31" s="1">
        <f t="shared" ref="L31" si="21">B31+D31+F31+H31+J31</f>
        <v>25775246</v>
      </c>
      <c r="M31" s="13">
        <f t="shared" ref="M31" si="22">C31+E31+G31+I31+K31</f>
        <v>27075455</v>
      </c>
      <c r="N31" s="17">
        <f t="shared" ref="N31" si="23">L31+M31</f>
        <v>52850701</v>
      </c>
      <c r="P31" s="4" t="s">
        <v>16</v>
      </c>
      <c r="Q31" s="2">
        <v>3283</v>
      </c>
      <c r="R31" s="2">
        <v>3209</v>
      </c>
      <c r="S31" s="2">
        <v>244</v>
      </c>
      <c r="T31" s="2">
        <v>0</v>
      </c>
      <c r="U31" s="2">
        <v>614</v>
      </c>
      <c r="V31" s="2">
        <v>490</v>
      </c>
      <c r="W31" s="2">
        <v>5518</v>
      </c>
      <c r="X31" s="2">
        <v>1006</v>
      </c>
      <c r="Y31" s="2">
        <v>1496</v>
      </c>
      <c r="Z31" s="2">
        <v>0</v>
      </c>
      <c r="AA31" s="1">
        <f t="shared" ref="AA31" si="24">Q31+S31+U31+W31+Y31</f>
        <v>11155</v>
      </c>
      <c r="AB31" s="13">
        <f t="shared" ref="AB31" si="25">R31+T31+V31+X31+Z31</f>
        <v>4705</v>
      </c>
      <c r="AC31" s="14">
        <f t="shared" ref="AC31" si="26">AA31+AB31</f>
        <v>15860</v>
      </c>
      <c r="AE31" s="4" t="s">
        <v>16</v>
      </c>
      <c r="AF31" s="2">
        <f t="shared" si="20"/>
        <v>4628.5854401462084</v>
      </c>
      <c r="AG31" s="2">
        <f t="shared" si="15"/>
        <v>6133.0196322842003</v>
      </c>
      <c r="AH31" s="2">
        <f t="shared" si="15"/>
        <v>3870</v>
      </c>
      <c r="AI31" s="2" t="str">
        <f t="shared" si="15"/>
        <v>N.A.</v>
      </c>
      <c r="AJ31" s="2">
        <f t="shared" si="15"/>
        <v>6374.3648208469058</v>
      </c>
      <c r="AK31" s="2">
        <f t="shared" si="15"/>
        <v>9019.0816326530621</v>
      </c>
      <c r="AL31" s="2">
        <f t="shared" si="15"/>
        <v>1036.8720550924247</v>
      </c>
      <c r="AM31" s="2">
        <f t="shared" si="15"/>
        <v>2957.5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2310.645091887046</v>
      </c>
      <c r="AQ31" s="13">
        <f t="shared" ref="AQ31" si="28">IFERROR(M31/AB31, "N.A.")</f>
        <v>5754.6131774707756</v>
      </c>
      <c r="AR31" s="14">
        <f t="shared" ref="AR31" si="29">IFERROR(N31/AC31, "N.A.")</f>
        <v>3332.3266708701135</v>
      </c>
    </row>
    <row r="32" spans="1:44" ht="15" customHeight="1" thickBot="1" x14ac:dyDescent="0.3">
      <c r="A32" s="5" t="s">
        <v>0</v>
      </c>
      <c r="B32" s="24">
        <f>B31+C31</f>
        <v>34876506</v>
      </c>
      <c r="C32" s="26"/>
      <c r="D32" s="24">
        <f>D31+E31</f>
        <v>944280</v>
      </c>
      <c r="E32" s="26"/>
      <c r="F32" s="24">
        <f>F31+G31</f>
        <v>8333210</v>
      </c>
      <c r="G32" s="26"/>
      <c r="H32" s="24">
        <f>H31+I31</f>
        <v>8696705</v>
      </c>
      <c r="I32" s="26"/>
      <c r="J32" s="24">
        <f>J31+K31</f>
        <v>0</v>
      </c>
      <c r="K32" s="26"/>
      <c r="L32" s="24">
        <f>L31+M31</f>
        <v>52850701</v>
      </c>
      <c r="M32" s="25"/>
      <c r="N32" s="18">
        <f>B32+D32+F32+H32+J32</f>
        <v>52850701</v>
      </c>
      <c r="P32" s="5" t="s">
        <v>0</v>
      </c>
      <c r="Q32" s="24">
        <f>Q31+R31</f>
        <v>6492</v>
      </c>
      <c r="R32" s="26"/>
      <c r="S32" s="24">
        <f>S31+T31</f>
        <v>244</v>
      </c>
      <c r="T32" s="26"/>
      <c r="U32" s="24">
        <f>U31+V31</f>
        <v>1104</v>
      </c>
      <c r="V32" s="26"/>
      <c r="W32" s="24">
        <f>W31+X31</f>
        <v>6524</v>
      </c>
      <c r="X32" s="26"/>
      <c r="Y32" s="24">
        <f>Y31+Z31</f>
        <v>1496</v>
      </c>
      <c r="Z32" s="26"/>
      <c r="AA32" s="24">
        <f>AA31+AB31</f>
        <v>15860</v>
      </c>
      <c r="AB32" s="26"/>
      <c r="AC32" s="19">
        <f>Q32+S32+U32+W32+Y32</f>
        <v>15860</v>
      </c>
      <c r="AE32" s="5" t="s">
        <v>0</v>
      </c>
      <c r="AF32" s="27">
        <f>IFERROR(B32/Q32,"N.A.")</f>
        <v>5372.2282809611834</v>
      </c>
      <c r="AG32" s="28"/>
      <c r="AH32" s="27">
        <f>IFERROR(D32/S32,"N.A.")</f>
        <v>3870</v>
      </c>
      <c r="AI32" s="28"/>
      <c r="AJ32" s="27">
        <f>IFERROR(F32/U32,"N.A.")</f>
        <v>7548.197463768116</v>
      </c>
      <c r="AK32" s="28"/>
      <c r="AL32" s="27">
        <f>IFERROR(H32/W32,"N.A.")</f>
        <v>1333.0326486817903</v>
      </c>
      <c r="AM32" s="28"/>
      <c r="AN32" s="27">
        <f>IFERROR(J32/Y32,"N.A.")</f>
        <v>0</v>
      </c>
      <c r="AO32" s="28"/>
      <c r="AP32" s="27">
        <f>IFERROR(L32/AA32,"N.A.")</f>
        <v>3332.3266708701135</v>
      </c>
      <c r="AQ32" s="28"/>
      <c r="AR32" s="16">
        <f>IFERROR(N32/AC32, "N.A.")</f>
        <v>3332.3266708701135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944022</v>
      </c>
      <c r="C39" s="2"/>
      <c r="D39" s="2">
        <v>476784</v>
      </c>
      <c r="E39" s="2"/>
      <c r="F39" s="2"/>
      <c r="G39" s="2"/>
      <c r="H39" s="2">
        <v>1601177</v>
      </c>
      <c r="I39" s="2"/>
      <c r="J39" s="2">
        <v>0</v>
      </c>
      <c r="K39" s="2"/>
      <c r="L39" s="1">
        <f>B39+D39+F39+H39+J39</f>
        <v>3021983</v>
      </c>
      <c r="M39" s="13">
        <f>C39+E39+G39+I39+K39</f>
        <v>0</v>
      </c>
      <c r="N39" s="14">
        <f>L39+M39</f>
        <v>3021983</v>
      </c>
      <c r="P39" s="3" t="s">
        <v>12</v>
      </c>
      <c r="Q39" s="2">
        <v>599</v>
      </c>
      <c r="R39" s="2">
        <v>0</v>
      </c>
      <c r="S39" s="2">
        <v>154</v>
      </c>
      <c r="T39" s="2">
        <v>0</v>
      </c>
      <c r="U39" s="2">
        <v>0</v>
      </c>
      <c r="V39" s="2">
        <v>0</v>
      </c>
      <c r="W39" s="2">
        <v>2441</v>
      </c>
      <c r="X39" s="2">
        <v>0</v>
      </c>
      <c r="Y39" s="2">
        <v>488</v>
      </c>
      <c r="Z39" s="2">
        <v>0</v>
      </c>
      <c r="AA39" s="1">
        <f>Q39+S39+U39+W39+Y39</f>
        <v>3682</v>
      </c>
      <c r="AB39" s="13">
        <f>R39+T39+V39+X39+Z39</f>
        <v>0</v>
      </c>
      <c r="AC39" s="14">
        <f>AA39+AB39</f>
        <v>3682</v>
      </c>
      <c r="AE39" s="3" t="s">
        <v>12</v>
      </c>
      <c r="AF39" s="2">
        <f>IFERROR(B39/Q39, "N.A.")</f>
        <v>1575.9966611018365</v>
      </c>
      <c r="AG39" s="2" t="str">
        <f t="shared" ref="AG39:AR43" si="30">IFERROR(C39/R39, "N.A.")</f>
        <v>N.A.</v>
      </c>
      <c r="AH39" s="2">
        <f t="shared" si="30"/>
        <v>3096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655.95124948791477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820.7449755567626</v>
      </c>
      <c r="AQ39" s="13" t="str">
        <f t="shared" si="30"/>
        <v>N.A.</v>
      </c>
      <c r="AR39" s="14">
        <f t="shared" si="30"/>
        <v>820.7449755567626</v>
      </c>
    </row>
    <row r="40" spans="1:44" ht="15" customHeight="1" thickBot="1" x14ac:dyDescent="0.3">
      <c r="A40" s="3" t="s">
        <v>13</v>
      </c>
      <c r="B40" s="2">
        <v>3404312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3404312</v>
      </c>
      <c r="M40" s="13">
        <f t="shared" si="31"/>
        <v>0</v>
      </c>
      <c r="N40" s="14">
        <f t="shared" ref="N40:N42" si="32">L40+M40</f>
        <v>3404312</v>
      </c>
      <c r="P40" s="3" t="s">
        <v>13</v>
      </c>
      <c r="Q40" s="2">
        <v>1861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1861</v>
      </c>
      <c r="AB40" s="13">
        <f t="shared" si="33"/>
        <v>0</v>
      </c>
      <c r="AC40" s="14">
        <f t="shared" ref="AC40:AC42" si="34">AA40+AB40</f>
        <v>1861</v>
      </c>
      <c r="AE40" s="3" t="s">
        <v>13</v>
      </c>
      <c r="AF40" s="2">
        <f t="shared" ref="AF40:AF43" si="35">IFERROR(B40/Q40, "N.A.")</f>
        <v>1829.2917786136486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1829.2917786136486</v>
      </c>
      <c r="AQ40" s="13" t="str">
        <f t="shared" si="30"/>
        <v>N.A.</v>
      </c>
      <c r="AR40" s="14">
        <f t="shared" si="30"/>
        <v>1829.2917786136486</v>
      </c>
    </row>
    <row r="41" spans="1:44" ht="15" customHeight="1" thickBot="1" x14ac:dyDescent="0.3">
      <c r="A41" s="3" t="s">
        <v>14</v>
      </c>
      <c r="B41" s="2">
        <v>4418070</v>
      </c>
      <c r="C41" s="2">
        <v>11148629.999999998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31"/>
        <v>4418070</v>
      </c>
      <c r="M41" s="13">
        <f t="shared" si="31"/>
        <v>11148629.999999998</v>
      </c>
      <c r="N41" s="14">
        <f t="shared" si="32"/>
        <v>15566699.999999998</v>
      </c>
      <c r="P41" s="3" t="s">
        <v>14</v>
      </c>
      <c r="Q41" s="2">
        <v>1354</v>
      </c>
      <c r="R41" s="2">
        <v>1110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828</v>
      </c>
      <c r="Z41" s="2">
        <v>0</v>
      </c>
      <c r="AA41" s="1">
        <f t="shared" si="33"/>
        <v>2182</v>
      </c>
      <c r="AB41" s="13">
        <f t="shared" si="33"/>
        <v>1110</v>
      </c>
      <c r="AC41" s="14">
        <f t="shared" si="34"/>
        <v>3292</v>
      </c>
      <c r="AE41" s="3" t="s">
        <v>14</v>
      </c>
      <c r="AF41" s="2">
        <f t="shared" si="35"/>
        <v>3262.9763663220087</v>
      </c>
      <c r="AG41" s="2">
        <f t="shared" si="30"/>
        <v>10043.81081081081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2024.7800183318056</v>
      </c>
      <c r="AQ41" s="13">
        <f t="shared" si="30"/>
        <v>10043.81081081081</v>
      </c>
      <c r="AR41" s="14">
        <f t="shared" si="30"/>
        <v>4728.6452004860257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177</v>
      </c>
      <c r="Z42" s="2">
        <v>0</v>
      </c>
      <c r="AA42" s="1">
        <f t="shared" si="33"/>
        <v>177</v>
      </c>
      <c r="AB42" s="13">
        <f t="shared" si="33"/>
        <v>0</v>
      </c>
      <c r="AC42" s="14">
        <f t="shared" si="34"/>
        <v>177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8766404</v>
      </c>
      <c r="C43" s="2">
        <v>11148629.999999998</v>
      </c>
      <c r="D43" s="2">
        <v>476784</v>
      </c>
      <c r="E43" s="2"/>
      <c r="F43" s="2"/>
      <c r="G43" s="2"/>
      <c r="H43" s="2">
        <v>1601177</v>
      </c>
      <c r="I43" s="2"/>
      <c r="J43" s="2">
        <v>0</v>
      </c>
      <c r="K43" s="2"/>
      <c r="L43" s="1">
        <f t="shared" ref="L43" si="36">B43+D43+F43+H43+J43</f>
        <v>10844365</v>
      </c>
      <c r="M43" s="13">
        <f t="shared" ref="M43" si="37">C43+E43+G43+I43+K43</f>
        <v>11148629.999999998</v>
      </c>
      <c r="N43" s="17">
        <f t="shared" ref="N43" si="38">L43+M43</f>
        <v>21992995</v>
      </c>
      <c r="P43" s="4" t="s">
        <v>16</v>
      </c>
      <c r="Q43" s="2">
        <v>3814</v>
      </c>
      <c r="R43" s="2">
        <v>1110</v>
      </c>
      <c r="S43" s="2">
        <v>154</v>
      </c>
      <c r="T43" s="2">
        <v>0</v>
      </c>
      <c r="U43" s="2">
        <v>0</v>
      </c>
      <c r="V43" s="2">
        <v>0</v>
      </c>
      <c r="W43" s="2">
        <v>2441</v>
      </c>
      <c r="X43" s="2">
        <v>0</v>
      </c>
      <c r="Y43" s="2">
        <v>1493</v>
      </c>
      <c r="Z43" s="2">
        <v>0</v>
      </c>
      <c r="AA43" s="1">
        <f t="shared" ref="AA43" si="39">Q43+S43+U43+W43+Y43</f>
        <v>7902</v>
      </c>
      <c r="AB43" s="13">
        <f t="shared" ref="AB43" si="40">R43+T43+V43+X43+Z43</f>
        <v>1110</v>
      </c>
      <c r="AC43" s="17">
        <f t="shared" ref="AC43" si="41">AA43+AB43</f>
        <v>9012</v>
      </c>
      <c r="AE43" s="4" t="s">
        <v>16</v>
      </c>
      <c r="AF43" s="2">
        <f t="shared" si="35"/>
        <v>2298.4803356056632</v>
      </c>
      <c r="AG43" s="2">
        <f t="shared" si="30"/>
        <v>10043.81081081081</v>
      </c>
      <c r="AH43" s="2">
        <f t="shared" si="30"/>
        <v>3096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655.95124948791477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1372.3569982282966</v>
      </c>
      <c r="AQ43" s="13">
        <f t="shared" ref="AQ43" si="43">IFERROR(M43/AB43, "N.A.")</f>
        <v>10043.81081081081</v>
      </c>
      <c r="AR43" s="14">
        <f t="shared" ref="AR43" si="44">IFERROR(N43/AC43, "N.A.")</f>
        <v>2440.4122281402574</v>
      </c>
    </row>
    <row r="44" spans="1:44" ht="15" customHeight="1" thickBot="1" x14ac:dyDescent="0.3">
      <c r="A44" s="5" t="s">
        <v>0</v>
      </c>
      <c r="B44" s="24">
        <f>B43+C43</f>
        <v>19915034</v>
      </c>
      <c r="C44" s="26"/>
      <c r="D44" s="24">
        <f>D43+E43</f>
        <v>476784</v>
      </c>
      <c r="E44" s="26"/>
      <c r="F44" s="24">
        <f>F43+G43</f>
        <v>0</v>
      </c>
      <c r="G44" s="26"/>
      <c r="H44" s="24">
        <f>H43+I43</f>
        <v>1601177</v>
      </c>
      <c r="I44" s="26"/>
      <c r="J44" s="24">
        <f>J43+K43</f>
        <v>0</v>
      </c>
      <c r="K44" s="26"/>
      <c r="L44" s="24">
        <f>L43+M43</f>
        <v>21992995</v>
      </c>
      <c r="M44" s="25"/>
      <c r="N44" s="18">
        <f>B44+D44+F44+H44+J44</f>
        <v>21992995</v>
      </c>
      <c r="P44" s="5" t="s">
        <v>0</v>
      </c>
      <c r="Q44" s="24">
        <f>Q43+R43</f>
        <v>4924</v>
      </c>
      <c r="R44" s="26"/>
      <c r="S44" s="24">
        <f>S43+T43</f>
        <v>154</v>
      </c>
      <c r="T44" s="26"/>
      <c r="U44" s="24">
        <f>U43+V43</f>
        <v>0</v>
      </c>
      <c r="V44" s="26"/>
      <c r="W44" s="24">
        <f>W43+X43</f>
        <v>2441</v>
      </c>
      <c r="X44" s="26"/>
      <c r="Y44" s="24">
        <f>Y43+Z43</f>
        <v>1493</v>
      </c>
      <c r="Z44" s="26"/>
      <c r="AA44" s="24">
        <f>AA43+AB43</f>
        <v>9012</v>
      </c>
      <c r="AB44" s="25"/>
      <c r="AC44" s="18">
        <f>Q44+S44+U44+W44+Y44</f>
        <v>9012</v>
      </c>
      <c r="AE44" s="5" t="s">
        <v>0</v>
      </c>
      <c r="AF44" s="27">
        <f>IFERROR(B44/Q44,"N.A.")</f>
        <v>4044.4829406986191</v>
      </c>
      <c r="AG44" s="28"/>
      <c r="AH44" s="27">
        <f>IFERROR(D44/S44,"N.A.")</f>
        <v>3096</v>
      </c>
      <c r="AI44" s="28"/>
      <c r="AJ44" s="27" t="str">
        <f>IFERROR(F44/U44,"N.A.")</f>
        <v>N.A.</v>
      </c>
      <c r="AK44" s="28"/>
      <c r="AL44" s="27">
        <f>IFERROR(H44/W44,"N.A.")</f>
        <v>655.95124948791477</v>
      </c>
      <c r="AM44" s="28"/>
      <c r="AN44" s="27">
        <f>IFERROR(J44/Y44,"N.A.")</f>
        <v>0</v>
      </c>
      <c r="AO44" s="28"/>
      <c r="AP44" s="27">
        <f>IFERROR(L44/AA44,"N.A.")</f>
        <v>2440.4122281402574</v>
      </c>
      <c r="AQ44" s="28"/>
      <c r="AR44" s="16">
        <f>IFERROR(N44/AC44, "N.A.")</f>
        <v>2440.4122281402574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8126999.9999999991</v>
      </c>
      <c r="C15" s="2"/>
      <c r="D15" s="2">
        <v>2617410</v>
      </c>
      <c r="E15" s="2"/>
      <c r="F15" s="2">
        <v>1122300</v>
      </c>
      <c r="G15" s="2"/>
      <c r="H15" s="2">
        <v>15282010.000000004</v>
      </c>
      <c r="I15" s="2"/>
      <c r="J15" s="2">
        <v>0</v>
      </c>
      <c r="K15" s="2"/>
      <c r="L15" s="1">
        <f>B15+D15+F15+H15+J15</f>
        <v>27148720.000000004</v>
      </c>
      <c r="M15" s="13">
        <f>C15+E15+G15+I15+K15</f>
        <v>0</v>
      </c>
      <c r="N15" s="14">
        <f>L15+M15</f>
        <v>27148720.000000004</v>
      </c>
      <c r="P15" s="3" t="s">
        <v>12</v>
      </c>
      <c r="Q15" s="2">
        <v>1881</v>
      </c>
      <c r="R15" s="2">
        <v>0</v>
      </c>
      <c r="S15" s="2">
        <v>458</v>
      </c>
      <c r="T15" s="2">
        <v>0</v>
      </c>
      <c r="U15" s="2">
        <v>261</v>
      </c>
      <c r="V15" s="2">
        <v>0</v>
      </c>
      <c r="W15" s="2">
        <v>3978</v>
      </c>
      <c r="X15" s="2">
        <v>0</v>
      </c>
      <c r="Y15" s="2">
        <v>655</v>
      </c>
      <c r="Z15" s="2">
        <v>0</v>
      </c>
      <c r="AA15" s="1">
        <f>Q15+S15+U15+W15+Y15</f>
        <v>7233</v>
      </c>
      <c r="AB15" s="13">
        <f>R15+T15+V15+X15+Z15</f>
        <v>0</v>
      </c>
      <c r="AC15" s="14">
        <f>AA15+AB15</f>
        <v>7233</v>
      </c>
      <c r="AE15" s="3" t="s">
        <v>12</v>
      </c>
      <c r="AF15" s="2">
        <f>IFERROR(B15/Q15, "N.A.")</f>
        <v>4320.5741626794252</v>
      </c>
      <c r="AG15" s="2" t="str">
        <f t="shared" ref="AG15:AR19" si="0">IFERROR(C15/R15, "N.A.")</f>
        <v>N.A.</v>
      </c>
      <c r="AH15" s="2">
        <f t="shared" si="0"/>
        <v>5714.8689956331882</v>
      </c>
      <c r="AI15" s="2" t="str">
        <f t="shared" si="0"/>
        <v>N.A.</v>
      </c>
      <c r="AJ15" s="2">
        <f t="shared" si="0"/>
        <v>4300</v>
      </c>
      <c r="AK15" s="2" t="str">
        <f t="shared" si="0"/>
        <v>N.A.</v>
      </c>
      <c r="AL15" s="2">
        <f t="shared" si="0"/>
        <v>3841.6314731020625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3753.4522328217895</v>
      </c>
      <c r="AQ15" s="13" t="str">
        <f t="shared" si="0"/>
        <v>N.A.</v>
      </c>
      <c r="AR15" s="14">
        <f t="shared" si="0"/>
        <v>3753.4522328217895</v>
      </c>
    </row>
    <row r="16" spans="1:44" ht="15" customHeight="1" thickBot="1" x14ac:dyDescent="0.3">
      <c r="A16" s="3" t="s">
        <v>13</v>
      </c>
      <c r="B16" s="2">
        <v>4976110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4976110</v>
      </c>
      <c r="M16" s="13">
        <f t="shared" si="1"/>
        <v>0</v>
      </c>
      <c r="N16" s="14">
        <f t="shared" ref="N16:N18" si="2">L16+M16</f>
        <v>4976110</v>
      </c>
      <c r="P16" s="3" t="s">
        <v>13</v>
      </c>
      <c r="Q16" s="2">
        <v>1334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1334</v>
      </c>
      <c r="AB16" s="13">
        <f t="shared" si="3"/>
        <v>0</v>
      </c>
      <c r="AC16" s="14">
        <f t="shared" ref="AC16:AC18" si="4">AA16+AB16</f>
        <v>1334</v>
      </c>
      <c r="AE16" s="3" t="s">
        <v>13</v>
      </c>
      <c r="AF16" s="2">
        <f t="shared" ref="AF16:AF19" si="5">IFERROR(B16/Q16, "N.A.")</f>
        <v>3730.217391304348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3730.217391304348</v>
      </c>
      <c r="AQ16" s="13" t="str">
        <f t="shared" si="0"/>
        <v>N.A.</v>
      </c>
      <c r="AR16" s="14">
        <f t="shared" si="0"/>
        <v>3730.217391304348</v>
      </c>
    </row>
    <row r="17" spans="1:44" ht="15" customHeight="1" thickBot="1" x14ac:dyDescent="0.3">
      <c r="A17" s="3" t="s">
        <v>14</v>
      </c>
      <c r="B17" s="2">
        <v>21623049</v>
      </c>
      <c r="C17" s="2">
        <v>17856520</v>
      </c>
      <c r="D17" s="2"/>
      <c r="E17" s="2"/>
      <c r="F17" s="2"/>
      <c r="G17" s="2">
        <v>10526100</v>
      </c>
      <c r="H17" s="2"/>
      <c r="I17" s="2">
        <v>2271260</v>
      </c>
      <c r="J17" s="2">
        <v>0</v>
      </c>
      <c r="K17" s="2"/>
      <c r="L17" s="1">
        <f t="shared" si="1"/>
        <v>21623049</v>
      </c>
      <c r="M17" s="13">
        <f t="shared" si="1"/>
        <v>30653880</v>
      </c>
      <c r="N17" s="14">
        <f t="shared" si="2"/>
        <v>52276929</v>
      </c>
      <c r="P17" s="3" t="s">
        <v>14</v>
      </c>
      <c r="Q17" s="2">
        <v>4593</v>
      </c>
      <c r="R17" s="2">
        <v>3323</v>
      </c>
      <c r="S17" s="2">
        <v>0</v>
      </c>
      <c r="T17" s="2">
        <v>0</v>
      </c>
      <c r="U17" s="2">
        <v>0</v>
      </c>
      <c r="V17" s="2">
        <v>679</v>
      </c>
      <c r="W17" s="2">
        <v>0</v>
      </c>
      <c r="X17" s="2">
        <v>872</v>
      </c>
      <c r="Y17" s="2">
        <v>394</v>
      </c>
      <c r="Z17" s="2">
        <v>0</v>
      </c>
      <c r="AA17" s="1">
        <f t="shared" si="3"/>
        <v>4987</v>
      </c>
      <c r="AB17" s="13">
        <f t="shared" si="3"/>
        <v>4874</v>
      </c>
      <c r="AC17" s="14">
        <f t="shared" si="4"/>
        <v>9861</v>
      </c>
      <c r="AE17" s="3" t="s">
        <v>14</v>
      </c>
      <c r="AF17" s="2">
        <f t="shared" si="5"/>
        <v>4707.8269105160025</v>
      </c>
      <c r="AG17" s="2">
        <f t="shared" si="0"/>
        <v>5373.6142040325003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15502.356406480118</v>
      </c>
      <c r="AL17" s="2" t="str">
        <f t="shared" si="0"/>
        <v>N.A.</v>
      </c>
      <c r="AM17" s="2">
        <f t="shared" si="0"/>
        <v>2604.6559633027523</v>
      </c>
      <c r="AN17" s="2">
        <f t="shared" si="0"/>
        <v>0</v>
      </c>
      <c r="AO17" s="2" t="str">
        <f t="shared" si="0"/>
        <v>N.A.</v>
      </c>
      <c r="AP17" s="15">
        <f t="shared" si="0"/>
        <v>4335.8830960497289</v>
      </c>
      <c r="AQ17" s="13">
        <f t="shared" si="0"/>
        <v>6289.2654903569965</v>
      </c>
      <c r="AR17" s="14">
        <f t="shared" si="0"/>
        <v>5301.3821113477334</v>
      </c>
    </row>
    <row r="18" spans="1:44" ht="15" customHeight="1" thickBot="1" x14ac:dyDescent="0.3">
      <c r="A18" s="3" t="s">
        <v>15</v>
      </c>
      <c r="B18" s="2">
        <v>1926380</v>
      </c>
      <c r="C18" s="2"/>
      <c r="D18" s="2"/>
      <c r="E18" s="2"/>
      <c r="F18" s="2"/>
      <c r="G18" s="2"/>
      <c r="H18" s="2">
        <v>3548350</v>
      </c>
      <c r="I18" s="2"/>
      <c r="J18" s="2">
        <v>0</v>
      </c>
      <c r="K18" s="2"/>
      <c r="L18" s="1">
        <f t="shared" si="1"/>
        <v>5474730</v>
      </c>
      <c r="M18" s="13">
        <f t="shared" si="1"/>
        <v>0</v>
      </c>
      <c r="N18" s="14">
        <f t="shared" si="2"/>
        <v>5474730</v>
      </c>
      <c r="P18" s="3" t="s">
        <v>15</v>
      </c>
      <c r="Q18" s="2">
        <v>643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2580</v>
      </c>
      <c r="X18" s="2">
        <v>0</v>
      </c>
      <c r="Y18" s="2">
        <v>217</v>
      </c>
      <c r="Z18" s="2">
        <v>0</v>
      </c>
      <c r="AA18" s="1">
        <f t="shared" si="3"/>
        <v>3440</v>
      </c>
      <c r="AB18" s="13">
        <f t="shared" si="3"/>
        <v>0</v>
      </c>
      <c r="AC18" s="17">
        <f t="shared" si="4"/>
        <v>3440</v>
      </c>
      <c r="AE18" s="3" t="s">
        <v>15</v>
      </c>
      <c r="AF18" s="2">
        <f t="shared" si="5"/>
        <v>2995.9253499222395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1375.3294573643411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1591.4912790697674</v>
      </c>
      <c r="AQ18" s="13" t="str">
        <f t="shared" si="0"/>
        <v>N.A.</v>
      </c>
      <c r="AR18" s="14">
        <f t="shared" si="0"/>
        <v>1591.4912790697674</v>
      </c>
    </row>
    <row r="19" spans="1:44" ht="15" customHeight="1" thickBot="1" x14ac:dyDescent="0.3">
      <c r="A19" s="4" t="s">
        <v>16</v>
      </c>
      <c r="B19" s="2">
        <v>36652538.999999993</v>
      </c>
      <c r="C19" s="2">
        <v>17856520</v>
      </c>
      <c r="D19" s="2">
        <v>2617410</v>
      </c>
      <c r="E19" s="2"/>
      <c r="F19" s="2">
        <v>1122300</v>
      </c>
      <c r="G19" s="2">
        <v>10526100</v>
      </c>
      <c r="H19" s="2">
        <v>18830360</v>
      </c>
      <c r="I19" s="2">
        <v>2271260</v>
      </c>
      <c r="J19" s="2">
        <v>0</v>
      </c>
      <c r="K19" s="2"/>
      <c r="L19" s="1">
        <f t="shared" ref="L19" si="6">B19+D19+F19+H19+J19</f>
        <v>59222608.999999993</v>
      </c>
      <c r="M19" s="13">
        <f t="shared" ref="M19" si="7">C19+E19+G19+I19+K19</f>
        <v>30653880</v>
      </c>
      <c r="N19" s="17">
        <f t="shared" ref="N19" si="8">L19+M19</f>
        <v>89876489</v>
      </c>
      <c r="P19" s="4" t="s">
        <v>16</v>
      </c>
      <c r="Q19" s="2">
        <v>8451</v>
      </c>
      <c r="R19" s="2">
        <v>3323</v>
      </c>
      <c r="S19" s="2">
        <v>458</v>
      </c>
      <c r="T19" s="2">
        <v>0</v>
      </c>
      <c r="U19" s="2">
        <v>261</v>
      </c>
      <c r="V19" s="2">
        <v>679</v>
      </c>
      <c r="W19" s="2">
        <v>6558</v>
      </c>
      <c r="X19" s="2">
        <v>872</v>
      </c>
      <c r="Y19" s="2">
        <v>1266</v>
      </c>
      <c r="Z19" s="2">
        <v>0</v>
      </c>
      <c r="AA19" s="1">
        <f t="shared" ref="AA19" si="9">Q19+S19+U19+W19+Y19</f>
        <v>16994</v>
      </c>
      <c r="AB19" s="13">
        <f t="shared" ref="AB19" si="10">R19+T19+V19+X19+Z19</f>
        <v>4874</v>
      </c>
      <c r="AC19" s="14">
        <f t="shared" ref="AC19" si="11">AA19+AB19</f>
        <v>21868</v>
      </c>
      <c r="AE19" s="4" t="s">
        <v>16</v>
      </c>
      <c r="AF19" s="2">
        <f t="shared" si="5"/>
        <v>4337.0653177138793</v>
      </c>
      <c r="AG19" s="2">
        <f t="shared" si="0"/>
        <v>5373.6142040325003</v>
      </c>
      <c r="AH19" s="2">
        <f t="shared" si="0"/>
        <v>5714.8689956331882</v>
      </c>
      <c r="AI19" s="2" t="str">
        <f t="shared" si="0"/>
        <v>N.A.</v>
      </c>
      <c r="AJ19" s="2">
        <f t="shared" si="0"/>
        <v>4300</v>
      </c>
      <c r="AK19" s="2">
        <f t="shared" si="0"/>
        <v>15502.356406480118</v>
      </c>
      <c r="AL19" s="2">
        <f t="shared" si="0"/>
        <v>2871.3571210734981</v>
      </c>
      <c r="AM19" s="2">
        <f t="shared" si="0"/>
        <v>2604.6559633027523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3484.91285159468</v>
      </c>
      <c r="AQ19" s="13">
        <f t="shared" ref="AQ19" si="13">IFERROR(M19/AB19, "N.A.")</f>
        <v>6289.2654903569965</v>
      </c>
      <c r="AR19" s="14">
        <f t="shared" ref="AR19" si="14">IFERROR(N19/AC19, "N.A.")</f>
        <v>4109.9546826413025</v>
      </c>
    </row>
    <row r="20" spans="1:44" ht="15" customHeight="1" thickBot="1" x14ac:dyDescent="0.3">
      <c r="A20" s="5" t="s">
        <v>0</v>
      </c>
      <c r="B20" s="24">
        <f>B19+C19</f>
        <v>54509058.999999993</v>
      </c>
      <c r="C20" s="26"/>
      <c r="D20" s="24">
        <f>D19+E19</f>
        <v>2617410</v>
      </c>
      <c r="E20" s="26"/>
      <c r="F20" s="24">
        <f>F19+G19</f>
        <v>11648400</v>
      </c>
      <c r="G20" s="26"/>
      <c r="H20" s="24">
        <f>H19+I19</f>
        <v>21101620</v>
      </c>
      <c r="I20" s="26"/>
      <c r="J20" s="24">
        <f>J19+K19</f>
        <v>0</v>
      </c>
      <c r="K20" s="26"/>
      <c r="L20" s="24">
        <f>L19+M19</f>
        <v>89876489</v>
      </c>
      <c r="M20" s="25"/>
      <c r="N20" s="18">
        <f>B20+D20+F20+H20+J20</f>
        <v>89876489</v>
      </c>
      <c r="P20" s="5" t="s">
        <v>0</v>
      </c>
      <c r="Q20" s="24">
        <f>Q19+R19</f>
        <v>11774</v>
      </c>
      <c r="R20" s="26"/>
      <c r="S20" s="24">
        <f>S19+T19</f>
        <v>458</v>
      </c>
      <c r="T20" s="26"/>
      <c r="U20" s="24">
        <f>U19+V19</f>
        <v>940</v>
      </c>
      <c r="V20" s="26"/>
      <c r="W20" s="24">
        <f>W19+X19</f>
        <v>7430</v>
      </c>
      <c r="X20" s="26"/>
      <c r="Y20" s="24">
        <f>Y19+Z19</f>
        <v>1266</v>
      </c>
      <c r="Z20" s="26"/>
      <c r="AA20" s="24">
        <f>AA19+AB19</f>
        <v>21868</v>
      </c>
      <c r="AB20" s="26"/>
      <c r="AC20" s="19">
        <f>Q20+S20+U20+W20+Y20</f>
        <v>21868</v>
      </c>
      <c r="AE20" s="5" t="s">
        <v>0</v>
      </c>
      <c r="AF20" s="27">
        <f>IFERROR(B20/Q20,"N.A.")</f>
        <v>4629.612621029386</v>
      </c>
      <c r="AG20" s="28"/>
      <c r="AH20" s="27">
        <f>IFERROR(D20/S20,"N.A.")</f>
        <v>5714.8689956331882</v>
      </c>
      <c r="AI20" s="28"/>
      <c r="AJ20" s="27">
        <f>IFERROR(F20/U20,"N.A.")</f>
        <v>12391.91489361702</v>
      </c>
      <c r="AK20" s="28"/>
      <c r="AL20" s="27">
        <f>IFERROR(H20/W20,"N.A.")</f>
        <v>2840.056527590848</v>
      </c>
      <c r="AM20" s="28"/>
      <c r="AN20" s="27">
        <f>IFERROR(J20/Y20,"N.A.")</f>
        <v>0</v>
      </c>
      <c r="AO20" s="28"/>
      <c r="AP20" s="27">
        <f>IFERROR(L20/AA20,"N.A.")</f>
        <v>4109.9546826413025</v>
      </c>
      <c r="AQ20" s="28"/>
      <c r="AR20" s="16">
        <f>IFERROR(N20/AC20, "N.A.")</f>
        <v>4109.9546826413025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8126999.9999999991</v>
      </c>
      <c r="C27" s="2"/>
      <c r="D27" s="2">
        <v>2617410</v>
      </c>
      <c r="E27" s="2"/>
      <c r="F27" s="2">
        <v>1122300</v>
      </c>
      <c r="G27" s="2"/>
      <c r="H27" s="2">
        <v>13340465.999999998</v>
      </c>
      <c r="I27" s="2"/>
      <c r="J27" s="2"/>
      <c r="K27" s="2"/>
      <c r="L27" s="1">
        <f>B27+D27+F27+H27+J27</f>
        <v>25207176</v>
      </c>
      <c r="M27" s="13">
        <f>C27+E27+G27+I27+K27</f>
        <v>0</v>
      </c>
      <c r="N27" s="14">
        <f>L27+M27</f>
        <v>25207176</v>
      </c>
      <c r="P27" s="3" t="s">
        <v>12</v>
      </c>
      <c r="Q27" s="2">
        <v>1881</v>
      </c>
      <c r="R27" s="2">
        <v>0</v>
      </c>
      <c r="S27" s="2">
        <v>458</v>
      </c>
      <c r="T27" s="2">
        <v>0</v>
      </c>
      <c r="U27" s="2">
        <v>261</v>
      </c>
      <c r="V27" s="2">
        <v>0</v>
      </c>
      <c r="W27" s="2">
        <v>2833</v>
      </c>
      <c r="X27" s="2">
        <v>0</v>
      </c>
      <c r="Y27" s="2">
        <v>0</v>
      </c>
      <c r="Z27" s="2">
        <v>0</v>
      </c>
      <c r="AA27" s="1">
        <f>Q27+S27+U27+W27+Y27</f>
        <v>5433</v>
      </c>
      <c r="AB27" s="13">
        <f>R27+T27+V27+X27+Z27</f>
        <v>0</v>
      </c>
      <c r="AC27" s="14">
        <f>AA27+AB27</f>
        <v>5433</v>
      </c>
      <c r="AE27" s="3" t="s">
        <v>12</v>
      </c>
      <c r="AF27" s="2">
        <f>IFERROR(B27/Q27, "N.A.")</f>
        <v>4320.5741626794252</v>
      </c>
      <c r="AG27" s="2" t="str">
        <f t="shared" ref="AG27:AR31" si="15">IFERROR(C27/R27, "N.A.")</f>
        <v>N.A.</v>
      </c>
      <c r="AH27" s="2">
        <f t="shared" si="15"/>
        <v>5714.8689956331882</v>
      </c>
      <c r="AI27" s="2" t="str">
        <f t="shared" si="15"/>
        <v>N.A.</v>
      </c>
      <c r="AJ27" s="2">
        <f t="shared" si="15"/>
        <v>4300</v>
      </c>
      <c r="AK27" s="2" t="str">
        <f t="shared" si="15"/>
        <v>N.A.</v>
      </c>
      <c r="AL27" s="2">
        <f t="shared" si="15"/>
        <v>4708.9537592657953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4639.6421866372166</v>
      </c>
      <c r="AQ27" s="13" t="str">
        <f t="shared" si="15"/>
        <v>N.A.</v>
      </c>
      <c r="AR27" s="14">
        <f t="shared" si="15"/>
        <v>4639.6421866372166</v>
      </c>
    </row>
    <row r="28" spans="1:44" ht="15" customHeight="1" thickBot="1" x14ac:dyDescent="0.3">
      <c r="A28" s="3" t="s">
        <v>13</v>
      </c>
      <c r="B28" s="2">
        <v>2363280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2363280</v>
      </c>
      <c r="M28" s="13">
        <f t="shared" si="16"/>
        <v>0</v>
      </c>
      <c r="N28" s="14">
        <f t="shared" ref="N28:N30" si="17">L28+M28</f>
        <v>2363280</v>
      </c>
      <c r="P28" s="3" t="s">
        <v>13</v>
      </c>
      <c r="Q28" s="2">
        <v>458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458</v>
      </c>
      <c r="AB28" s="13">
        <f t="shared" si="18"/>
        <v>0</v>
      </c>
      <c r="AC28" s="14">
        <f t="shared" ref="AC28:AC30" si="19">AA28+AB28</f>
        <v>458</v>
      </c>
      <c r="AE28" s="3" t="s">
        <v>13</v>
      </c>
      <c r="AF28" s="2">
        <f t="shared" ref="AF28:AF31" si="20">IFERROR(B28/Q28, "N.A.")</f>
        <v>5160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5160</v>
      </c>
      <c r="AQ28" s="13" t="str">
        <f t="shared" si="15"/>
        <v>N.A.</v>
      </c>
      <c r="AR28" s="14">
        <f t="shared" si="15"/>
        <v>5160</v>
      </c>
    </row>
    <row r="29" spans="1:44" ht="15" customHeight="1" thickBot="1" x14ac:dyDescent="0.3">
      <c r="A29" s="3" t="s">
        <v>14</v>
      </c>
      <c r="B29" s="2">
        <v>15655624</v>
      </c>
      <c r="C29" s="2">
        <v>12165960</v>
      </c>
      <c r="D29" s="2"/>
      <c r="E29" s="2"/>
      <c r="F29" s="2"/>
      <c r="G29" s="2">
        <v>10526100</v>
      </c>
      <c r="H29" s="2"/>
      <c r="I29" s="2">
        <v>1524780</v>
      </c>
      <c r="J29" s="2"/>
      <c r="K29" s="2"/>
      <c r="L29" s="1">
        <f t="shared" si="16"/>
        <v>15655624</v>
      </c>
      <c r="M29" s="13">
        <f t="shared" si="16"/>
        <v>24216840</v>
      </c>
      <c r="N29" s="14">
        <f t="shared" si="17"/>
        <v>39872464</v>
      </c>
      <c r="P29" s="3" t="s">
        <v>14</v>
      </c>
      <c r="Q29" s="2">
        <v>3074</v>
      </c>
      <c r="R29" s="2">
        <v>2515</v>
      </c>
      <c r="S29" s="2">
        <v>0</v>
      </c>
      <c r="T29" s="2">
        <v>0</v>
      </c>
      <c r="U29" s="2">
        <v>0</v>
      </c>
      <c r="V29" s="2">
        <v>679</v>
      </c>
      <c r="W29" s="2">
        <v>0</v>
      </c>
      <c r="X29" s="2">
        <v>458</v>
      </c>
      <c r="Y29" s="2">
        <v>0</v>
      </c>
      <c r="Z29" s="2">
        <v>0</v>
      </c>
      <c r="AA29" s="1">
        <f t="shared" si="18"/>
        <v>3074</v>
      </c>
      <c r="AB29" s="13">
        <f t="shared" si="18"/>
        <v>3652</v>
      </c>
      <c r="AC29" s="14">
        <f t="shared" si="19"/>
        <v>6726</v>
      </c>
      <c r="AE29" s="3" t="s">
        <v>14</v>
      </c>
      <c r="AF29" s="2">
        <f t="shared" si="20"/>
        <v>5092.9160702667532</v>
      </c>
      <c r="AG29" s="2">
        <f t="shared" si="15"/>
        <v>4837.3598409542747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15502.356406480118</v>
      </c>
      <c r="AL29" s="2" t="str">
        <f t="shared" si="15"/>
        <v>N.A.</v>
      </c>
      <c r="AM29" s="2">
        <f t="shared" si="15"/>
        <v>3329.2139737991265</v>
      </c>
      <c r="AN29" s="2" t="str">
        <f t="shared" si="15"/>
        <v>N.A.</v>
      </c>
      <c r="AO29" s="2" t="str">
        <f t="shared" si="15"/>
        <v>N.A.</v>
      </c>
      <c r="AP29" s="15">
        <f t="shared" si="15"/>
        <v>5092.9160702667532</v>
      </c>
      <c r="AQ29" s="13">
        <f t="shared" si="15"/>
        <v>6631.1171960569554</v>
      </c>
      <c r="AR29" s="14">
        <f t="shared" si="15"/>
        <v>5928.1094261076423</v>
      </c>
    </row>
    <row r="30" spans="1:44" ht="15" customHeight="1" thickBot="1" x14ac:dyDescent="0.3">
      <c r="A30" s="3" t="s">
        <v>15</v>
      </c>
      <c r="B30" s="2">
        <v>1926380</v>
      </c>
      <c r="C30" s="2"/>
      <c r="D30" s="2"/>
      <c r="E30" s="2"/>
      <c r="F30" s="2"/>
      <c r="G30" s="2"/>
      <c r="H30" s="2">
        <v>3548350</v>
      </c>
      <c r="I30" s="2"/>
      <c r="J30" s="2">
        <v>0</v>
      </c>
      <c r="K30" s="2"/>
      <c r="L30" s="1">
        <f t="shared" si="16"/>
        <v>5474730</v>
      </c>
      <c r="M30" s="13">
        <f t="shared" si="16"/>
        <v>0</v>
      </c>
      <c r="N30" s="14">
        <f t="shared" si="17"/>
        <v>5474730</v>
      </c>
      <c r="P30" s="3" t="s">
        <v>15</v>
      </c>
      <c r="Q30" s="2">
        <v>643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2580</v>
      </c>
      <c r="X30" s="2">
        <v>0</v>
      </c>
      <c r="Y30" s="2">
        <v>217</v>
      </c>
      <c r="Z30" s="2">
        <v>0</v>
      </c>
      <c r="AA30" s="1">
        <f t="shared" si="18"/>
        <v>3440</v>
      </c>
      <c r="AB30" s="13">
        <f t="shared" si="18"/>
        <v>0</v>
      </c>
      <c r="AC30" s="17">
        <f t="shared" si="19"/>
        <v>3440</v>
      </c>
      <c r="AE30" s="3" t="s">
        <v>15</v>
      </c>
      <c r="AF30" s="2">
        <f t="shared" si="20"/>
        <v>2995.9253499222395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1375.3294573643411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1591.4912790697674</v>
      </c>
      <c r="AQ30" s="13" t="str">
        <f t="shared" si="15"/>
        <v>N.A.</v>
      </c>
      <c r="AR30" s="14">
        <f t="shared" si="15"/>
        <v>1591.4912790697674</v>
      </c>
    </row>
    <row r="31" spans="1:44" ht="15" customHeight="1" thickBot="1" x14ac:dyDescent="0.3">
      <c r="A31" s="4" t="s">
        <v>16</v>
      </c>
      <c r="B31" s="2">
        <v>28072283.999999996</v>
      </c>
      <c r="C31" s="2">
        <v>12165960</v>
      </c>
      <c r="D31" s="2">
        <v>2617410</v>
      </c>
      <c r="E31" s="2"/>
      <c r="F31" s="2">
        <v>1122300</v>
      </c>
      <c r="G31" s="2">
        <v>10526100</v>
      </c>
      <c r="H31" s="2">
        <v>16888816.000000004</v>
      </c>
      <c r="I31" s="2">
        <v>1524780</v>
      </c>
      <c r="J31" s="2">
        <v>0</v>
      </c>
      <c r="K31" s="2"/>
      <c r="L31" s="1">
        <f t="shared" ref="L31" si="21">B31+D31+F31+H31+J31</f>
        <v>48700810</v>
      </c>
      <c r="M31" s="13">
        <f t="shared" ref="M31" si="22">C31+E31+G31+I31+K31</f>
        <v>24216840</v>
      </c>
      <c r="N31" s="17">
        <f t="shared" ref="N31" si="23">L31+M31</f>
        <v>72917650</v>
      </c>
      <c r="P31" s="4" t="s">
        <v>16</v>
      </c>
      <c r="Q31" s="2">
        <v>6056</v>
      </c>
      <c r="R31" s="2">
        <v>2515</v>
      </c>
      <c r="S31" s="2">
        <v>458</v>
      </c>
      <c r="T31" s="2">
        <v>0</v>
      </c>
      <c r="U31" s="2">
        <v>261</v>
      </c>
      <c r="V31" s="2">
        <v>679</v>
      </c>
      <c r="W31" s="2">
        <v>5413</v>
      </c>
      <c r="X31" s="2">
        <v>458</v>
      </c>
      <c r="Y31" s="2">
        <v>217</v>
      </c>
      <c r="Z31" s="2">
        <v>0</v>
      </c>
      <c r="AA31" s="1">
        <f t="shared" ref="AA31" si="24">Q31+S31+U31+W31+Y31</f>
        <v>12405</v>
      </c>
      <c r="AB31" s="13">
        <f t="shared" ref="AB31" si="25">R31+T31+V31+X31+Z31</f>
        <v>3652</v>
      </c>
      <c r="AC31" s="14">
        <f t="shared" ref="AC31" si="26">AA31+AB31</f>
        <v>16057</v>
      </c>
      <c r="AE31" s="4" t="s">
        <v>16</v>
      </c>
      <c r="AF31" s="2">
        <f t="shared" si="20"/>
        <v>4635.449801849405</v>
      </c>
      <c r="AG31" s="2">
        <f t="shared" si="15"/>
        <v>4837.3598409542747</v>
      </c>
      <c r="AH31" s="2">
        <f t="shared" si="15"/>
        <v>5714.8689956331882</v>
      </c>
      <c r="AI31" s="2" t="str">
        <f t="shared" si="15"/>
        <v>N.A.</v>
      </c>
      <c r="AJ31" s="2">
        <f t="shared" si="15"/>
        <v>4300</v>
      </c>
      <c r="AK31" s="2">
        <f t="shared" si="15"/>
        <v>15502.356406480118</v>
      </c>
      <c r="AL31" s="2">
        <f t="shared" si="15"/>
        <v>3120.0472935525595</v>
      </c>
      <c r="AM31" s="2">
        <f t="shared" si="15"/>
        <v>3329.2139737991265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3925.901652559452</v>
      </c>
      <c r="AQ31" s="13">
        <f t="shared" ref="AQ31" si="28">IFERROR(M31/AB31, "N.A.")</f>
        <v>6631.1171960569554</v>
      </c>
      <c r="AR31" s="14">
        <f t="shared" ref="AR31" si="29">IFERROR(N31/AC31, "N.A.")</f>
        <v>4541.1751883913557</v>
      </c>
    </row>
    <row r="32" spans="1:44" ht="15" customHeight="1" thickBot="1" x14ac:dyDescent="0.3">
      <c r="A32" s="5" t="s">
        <v>0</v>
      </c>
      <c r="B32" s="24">
        <f>B31+C31</f>
        <v>40238244</v>
      </c>
      <c r="C32" s="26"/>
      <c r="D32" s="24">
        <f>D31+E31</f>
        <v>2617410</v>
      </c>
      <c r="E32" s="26"/>
      <c r="F32" s="24">
        <f>F31+G31</f>
        <v>11648400</v>
      </c>
      <c r="G32" s="26"/>
      <c r="H32" s="24">
        <f>H31+I31</f>
        <v>18413596.000000004</v>
      </c>
      <c r="I32" s="26"/>
      <c r="J32" s="24">
        <f>J31+K31</f>
        <v>0</v>
      </c>
      <c r="K32" s="26"/>
      <c r="L32" s="24">
        <f>L31+M31</f>
        <v>72917650</v>
      </c>
      <c r="M32" s="25"/>
      <c r="N32" s="18">
        <f>B32+D32+F32+H32+J32</f>
        <v>72917650</v>
      </c>
      <c r="P32" s="5" t="s">
        <v>0</v>
      </c>
      <c r="Q32" s="24">
        <f>Q31+R31</f>
        <v>8571</v>
      </c>
      <c r="R32" s="26"/>
      <c r="S32" s="24">
        <f>S31+T31</f>
        <v>458</v>
      </c>
      <c r="T32" s="26"/>
      <c r="U32" s="24">
        <f>U31+V31</f>
        <v>940</v>
      </c>
      <c r="V32" s="26"/>
      <c r="W32" s="24">
        <f>W31+X31</f>
        <v>5871</v>
      </c>
      <c r="X32" s="26"/>
      <c r="Y32" s="24">
        <f>Y31+Z31</f>
        <v>217</v>
      </c>
      <c r="Z32" s="26"/>
      <c r="AA32" s="24">
        <f>AA31+AB31</f>
        <v>16057</v>
      </c>
      <c r="AB32" s="26"/>
      <c r="AC32" s="19">
        <f>Q32+S32+U32+W32+Y32</f>
        <v>16057</v>
      </c>
      <c r="AE32" s="5" t="s">
        <v>0</v>
      </c>
      <c r="AF32" s="27">
        <f>IFERROR(B32/Q32,"N.A.")</f>
        <v>4694.6965348267413</v>
      </c>
      <c r="AG32" s="28"/>
      <c r="AH32" s="27">
        <f>IFERROR(D32/S32,"N.A.")</f>
        <v>5714.8689956331882</v>
      </c>
      <c r="AI32" s="28"/>
      <c r="AJ32" s="27">
        <f>IFERROR(F32/U32,"N.A.")</f>
        <v>12391.91489361702</v>
      </c>
      <c r="AK32" s="28"/>
      <c r="AL32" s="27">
        <f>IFERROR(H32/W32,"N.A.")</f>
        <v>3136.3645034917395</v>
      </c>
      <c r="AM32" s="28"/>
      <c r="AN32" s="27">
        <f>IFERROR(J32/Y32,"N.A.")</f>
        <v>0</v>
      </c>
      <c r="AO32" s="28"/>
      <c r="AP32" s="27">
        <f>IFERROR(L32/AA32,"N.A.")</f>
        <v>4541.1751883913557</v>
      </c>
      <c r="AQ32" s="28"/>
      <c r="AR32" s="16">
        <f>IFERROR(N32/AC32, "N.A.")</f>
        <v>4541.1751883913557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1941544.0000000002</v>
      </c>
      <c r="I39" s="2"/>
      <c r="J39" s="2">
        <v>0</v>
      </c>
      <c r="K39" s="2"/>
      <c r="L39" s="1">
        <f>B39+D39+F39+H39+J39</f>
        <v>1941544.0000000002</v>
      </c>
      <c r="M39" s="13">
        <f>C39+E39+G39+I39+K39</f>
        <v>0</v>
      </c>
      <c r="N39" s="14">
        <f>L39+M39</f>
        <v>1941544.0000000002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1145</v>
      </c>
      <c r="X39" s="2">
        <v>0</v>
      </c>
      <c r="Y39" s="2">
        <v>655</v>
      </c>
      <c r="Z39" s="2">
        <v>0</v>
      </c>
      <c r="AA39" s="1">
        <f>Q39+S39+U39+W39+Y39</f>
        <v>1800</v>
      </c>
      <c r="AB39" s="13">
        <f>R39+T39+V39+X39+Z39</f>
        <v>0</v>
      </c>
      <c r="AC39" s="14">
        <f>AA39+AB39</f>
        <v>1800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1695.6716157205242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1078.6355555555556</v>
      </c>
      <c r="AQ39" s="13" t="str">
        <f t="shared" si="30"/>
        <v>N.A.</v>
      </c>
      <c r="AR39" s="14">
        <f t="shared" si="30"/>
        <v>1078.6355555555556</v>
      </c>
    </row>
    <row r="40" spans="1:44" ht="15" customHeight="1" thickBot="1" x14ac:dyDescent="0.3">
      <c r="A40" s="3" t="s">
        <v>13</v>
      </c>
      <c r="B40" s="2">
        <v>2612830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2612830</v>
      </c>
      <c r="M40" s="13">
        <f t="shared" si="31"/>
        <v>0</v>
      </c>
      <c r="N40" s="14">
        <f t="shared" ref="N40:N42" si="32">L40+M40</f>
        <v>2612830</v>
      </c>
      <c r="P40" s="3" t="s">
        <v>13</v>
      </c>
      <c r="Q40" s="2">
        <v>876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876</v>
      </c>
      <c r="AB40" s="13">
        <f t="shared" si="33"/>
        <v>0</v>
      </c>
      <c r="AC40" s="14">
        <f t="shared" ref="AC40:AC42" si="34">AA40+AB40</f>
        <v>876</v>
      </c>
      <c r="AE40" s="3" t="s">
        <v>13</v>
      </c>
      <c r="AF40" s="2">
        <f t="shared" ref="AF40:AF43" si="35">IFERROR(B40/Q40, "N.A.")</f>
        <v>2982.6826484018266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2982.6826484018266</v>
      </c>
      <c r="AQ40" s="13" t="str">
        <f t="shared" si="30"/>
        <v>N.A.</v>
      </c>
      <c r="AR40" s="14">
        <f t="shared" si="30"/>
        <v>2982.6826484018266</v>
      </c>
    </row>
    <row r="41" spans="1:44" ht="15" customHeight="1" thickBot="1" x14ac:dyDescent="0.3">
      <c r="A41" s="3" t="s">
        <v>14</v>
      </c>
      <c r="B41" s="2">
        <v>5967425</v>
      </c>
      <c r="C41" s="2">
        <v>5690560</v>
      </c>
      <c r="D41" s="2"/>
      <c r="E41" s="2"/>
      <c r="F41" s="2"/>
      <c r="G41" s="2"/>
      <c r="H41" s="2"/>
      <c r="I41" s="2">
        <v>746480</v>
      </c>
      <c r="J41" s="2">
        <v>0</v>
      </c>
      <c r="K41" s="2"/>
      <c r="L41" s="1">
        <f t="shared" si="31"/>
        <v>5967425</v>
      </c>
      <c r="M41" s="13">
        <f t="shared" si="31"/>
        <v>6437040</v>
      </c>
      <c r="N41" s="14">
        <f t="shared" si="32"/>
        <v>12404465</v>
      </c>
      <c r="P41" s="3" t="s">
        <v>14</v>
      </c>
      <c r="Q41" s="2">
        <v>1519</v>
      </c>
      <c r="R41" s="2">
        <v>808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414</v>
      </c>
      <c r="Y41" s="2">
        <v>394</v>
      </c>
      <c r="Z41" s="2">
        <v>0</v>
      </c>
      <c r="AA41" s="1">
        <f t="shared" si="33"/>
        <v>1913</v>
      </c>
      <c r="AB41" s="13">
        <f t="shared" si="33"/>
        <v>1222</v>
      </c>
      <c r="AC41" s="14">
        <f t="shared" si="34"/>
        <v>3135</v>
      </c>
      <c r="AE41" s="3" t="s">
        <v>14</v>
      </c>
      <c r="AF41" s="2">
        <f t="shared" si="35"/>
        <v>3928.5220539828833</v>
      </c>
      <c r="AG41" s="2">
        <f t="shared" si="30"/>
        <v>7042.772277227723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1803.0917874396134</v>
      </c>
      <c r="AN41" s="2">
        <f t="shared" si="30"/>
        <v>0</v>
      </c>
      <c r="AO41" s="2" t="str">
        <f t="shared" si="30"/>
        <v>N.A.</v>
      </c>
      <c r="AP41" s="15">
        <f t="shared" si="30"/>
        <v>3119.4066910611605</v>
      </c>
      <c r="AQ41" s="13">
        <f t="shared" si="30"/>
        <v>5267.6268412438621</v>
      </c>
      <c r="AR41" s="14">
        <f t="shared" si="30"/>
        <v>3956.7671451355664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8580255</v>
      </c>
      <c r="C43" s="2">
        <v>5690560</v>
      </c>
      <c r="D43" s="2"/>
      <c r="E43" s="2"/>
      <c r="F43" s="2"/>
      <c r="G43" s="2"/>
      <c r="H43" s="2">
        <v>1941544.0000000002</v>
      </c>
      <c r="I43" s="2">
        <v>746480</v>
      </c>
      <c r="J43" s="2">
        <v>0</v>
      </c>
      <c r="K43" s="2"/>
      <c r="L43" s="1">
        <f t="shared" ref="L43" si="36">B43+D43+F43+H43+J43</f>
        <v>10521799</v>
      </c>
      <c r="M43" s="13">
        <f t="shared" ref="M43" si="37">C43+E43+G43+I43+K43</f>
        <v>6437040</v>
      </c>
      <c r="N43" s="17">
        <f t="shared" ref="N43" si="38">L43+M43</f>
        <v>16958839</v>
      </c>
      <c r="P43" s="4" t="s">
        <v>16</v>
      </c>
      <c r="Q43" s="2">
        <v>2395</v>
      </c>
      <c r="R43" s="2">
        <v>808</v>
      </c>
      <c r="S43" s="2">
        <v>0</v>
      </c>
      <c r="T43" s="2">
        <v>0</v>
      </c>
      <c r="U43" s="2">
        <v>0</v>
      </c>
      <c r="V43" s="2">
        <v>0</v>
      </c>
      <c r="W43" s="2">
        <v>1145</v>
      </c>
      <c r="X43" s="2">
        <v>414</v>
      </c>
      <c r="Y43" s="2">
        <v>1049</v>
      </c>
      <c r="Z43" s="2">
        <v>0</v>
      </c>
      <c r="AA43" s="1">
        <f t="shared" ref="AA43" si="39">Q43+S43+U43+W43+Y43</f>
        <v>4589</v>
      </c>
      <c r="AB43" s="13">
        <f t="shared" ref="AB43" si="40">R43+T43+V43+X43+Z43</f>
        <v>1222</v>
      </c>
      <c r="AC43" s="17">
        <f t="shared" ref="AC43" si="41">AA43+AB43</f>
        <v>5811</v>
      </c>
      <c r="AE43" s="4" t="s">
        <v>16</v>
      </c>
      <c r="AF43" s="2">
        <f t="shared" si="35"/>
        <v>3582.5699373695197</v>
      </c>
      <c r="AG43" s="2">
        <f t="shared" si="30"/>
        <v>7042.772277227723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1695.6716157205242</v>
      </c>
      <c r="AM43" s="2">
        <f t="shared" si="30"/>
        <v>1803.0917874396134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2292.8304641534105</v>
      </c>
      <c r="AQ43" s="13">
        <f t="shared" ref="AQ43" si="43">IFERROR(M43/AB43, "N.A.")</f>
        <v>5267.6268412438621</v>
      </c>
      <c r="AR43" s="14">
        <f t="shared" ref="AR43" si="44">IFERROR(N43/AC43, "N.A.")</f>
        <v>2918.4028566511788</v>
      </c>
    </row>
    <row r="44" spans="1:44" ht="15" customHeight="1" thickBot="1" x14ac:dyDescent="0.3">
      <c r="A44" s="5" t="s">
        <v>0</v>
      </c>
      <c r="B44" s="24">
        <f>B43+C43</f>
        <v>14270815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2688024</v>
      </c>
      <c r="I44" s="26"/>
      <c r="J44" s="24">
        <f>J43+K43</f>
        <v>0</v>
      </c>
      <c r="K44" s="26"/>
      <c r="L44" s="24">
        <f>L43+M43</f>
        <v>16958839</v>
      </c>
      <c r="M44" s="25"/>
      <c r="N44" s="18">
        <f>B44+D44+F44+H44+J44</f>
        <v>16958839</v>
      </c>
      <c r="P44" s="5" t="s">
        <v>0</v>
      </c>
      <c r="Q44" s="24">
        <f>Q43+R43</f>
        <v>3203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1559</v>
      </c>
      <c r="X44" s="26"/>
      <c r="Y44" s="24">
        <f>Y43+Z43</f>
        <v>1049</v>
      </c>
      <c r="Z44" s="26"/>
      <c r="AA44" s="24">
        <f>AA43+AB43</f>
        <v>5811</v>
      </c>
      <c r="AB44" s="25"/>
      <c r="AC44" s="18">
        <f>Q44+S44+U44+W44+Y44</f>
        <v>5811</v>
      </c>
      <c r="AE44" s="5" t="s">
        <v>0</v>
      </c>
      <c r="AF44" s="27">
        <f>IFERROR(B44/Q44,"N.A.")</f>
        <v>4455.4527005931941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1724.1975625400898</v>
      </c>
      <c r="AM44" s="28"/>
      <c r="AN44" s="27">
        <f>IFERROR(J44/Y44,"N.A.")</f>
        <v>0</v>
      </c>
      <c r="AO44" s="28"/>
      <c r="AP44" s="27">
        <f>IFERROR(L44/AA44,"N.A.")</f>
        <v>2918.4028566511788</v>
      </c>
      <c r="AQ44" s="28"/>
      <c r="AR44" s="16">
        <f>IFERROR(N44/AC44, "N.A.")</f>
        <v>2918.4028566511788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28106575</v>
      </c>
      <c r="C15" s="2"/>
      <c r="D15" s="2">
        <v>29877209.999999993</v>
      </c>
      <c r="E15" s="2"/>
      <c r="F15" s="2">
        <v>25774870.000000004</v>
      </c>
      <c r="G15" s="2"/>
      <c r="H15" s="2">
        <v>55689110</v>
      </c>
      <c r="I15" s="2"/>
      <c r="J15" s="2">
        <v>0</v>
      </c>
      <c r="K15" s="2"/>
      <c r="L15" s="1">
        <f>B15+D15+F15+H15+J15</f>
        <v>139447765</v>
      </c>
      <c r="M15" s="13">
        <f>C15+E15+G15+I15+K15</f>
        <v>0</v>
      </c>
      <c r="N15" s="14">
        <f>L15+M15</f>
        <v>139447765</v>
      </c>
      <c r="P15" s="3" t="s">
        <v>12</v>
      </c>
      <c r="Q15" s="2">
        <v>5893</v>
      </c>
      <c r="R15" s="2">
        <v>0</v>
      </c>
      <c r="S15" s="2">
        <v>3542</v>
      </c>
      <c r="T15" s="2">
        <v>0</v>
      </c>
      <c r="U15" s="2">
        <v>2152</v>
      </c>
      <c r="V15" s="2">
        <v>0</v>
      </c>
      <c r="W15" s="2">
        <v>9567</v>
      </c>
      <c r="X15" s="2">
        <v>0</v>
      </c>
      <c r="Y15" s="2">
        <v>798</v>
      </c>
      <c r="Z15" s="2">
        <v>0</v>
      </c>
      <c r="AA15" s="1">
        <f>Q15+S15+U15+W15+Y15</f>
        <v>21952</v>
      </c>
      <c r="AB15" s="13">
        <f>R15+T15+V15+X15+Z15</f>
        <v>0</v>
      </c>
      <c r="AC15" s="14">
        <f>AA15+AB15</f>
        <v>21952</v>
      </c>
      <c r="AE15" s="3" t="s">
        <v>12</v>
      </c>
      <c r="AF15" s="2">
        <f>IFERROR(B15/Q15, "N.A.")</f>
        <v>4769.48498218225</v>
      </c>
      <c r="AG15" s="2" t="str">
        <f t="shared" ref="AG15:AR19" si="0">IFERROR(C15/R15, "N.A.")</f>
        <v>N.A.</v>
      </c>
      <c r="AH15" s="2">
        <f t="shared" si="0"/>
        <v>8435.1242236024827</v>
      </c>
      <c r="AI15" s="2" t="str">
        <f t="shared" si="0"/>
        <v>N.A.</v>
      </c>
      <c r="AJ15" s="2">
        <f t="shared" si="0"/>
        <v>11977.170074349444</v>
      </c>
      <c r="AK15" s="2" t="str">
        <f t="shared" si="0"/>
        <v>N.A.</v>
      </c>
      <c r="AL15" s="2">
        <f t="shared" si="0"/>
        <v>5820.9585031880424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6352.3945426384844</v>
      </c>
      <c r="AQ15" s="13" t="str">
        <f t="shared" si="0"/>
        <v>N.A.</v>
      </c>
      <c r="AR15" s="14">
        <f t="shared" si="0"/>
        <v>6352.3945426384844</v>
      </c>
    </row>
    <row r="16" spans="1:44" ht="15" customHeight="1" thickBot="1" x14ac:dyDescent="0.3">
      <c r="A16" s="3" t="s">
        <v>13</v>
      </c>
      <c r="B16" s="2">
        <v>10275125</v>
      </c>
      <c r="C16" s="2">
        <v>3800340</v>
      </c>
      <c r="D16" s="2">
        <v>2560650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12835775</v>
      </c>
      <c r="M16" s="13">
        <f t="shared" si="1"/>
        <v>3800340</v>
      </c>
      <c r="N16" s="14">
        <f t="shared" ref="N16:N18" si="2">L16+M16</f>
        <v>16636115</v>
      </c>
      <c r="P16" s="3" t="s">
        <v>13</v>
      </c>
      <c r="Q16" s="2">
        <v>2371</v>
      </c>
      <c r="R16" s="2">
        <v>491</v>
      </c>
      <c r="S16" s="2">
        <v>397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2768</v>
      </c>
      <c r="AB16" s="13">
        <f t="shared" si="3"/>
        <v>491</v>
      </c>
      <c r="AC16" s="14">
        <f t="shared" ref="AC16:AC18" si="4">AA16+AB16</f>
        <v>3259</v>
      </c>
      <c r="AE16" s="3" t="s">
        <v>13</v>
      </c>
      <c r="AF16" s="2">
        <f t="shared" ref="AF16:AF19" si="5">IFERROR(B16/Q16, "N.A.")</f>
        <v>4333.6672290172919</v>
      </c>
      <c r="AG16" s="2">
        <f t="shared" si="0"/>
        <v>7740</v>
      </c>
      <c r="AH16" s="2">
        <f t="shared" si="0"/>
        <v>6450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4637.2019508670519</v>
      </c>
      <c r="AQ16" s="13">
        <f t="shared" si="0"/>
        <v>7740</v>
      </c>
      <c r="AR16" s="14">
        <f t="shared" si="0"/>
        <v>5104.6686100030684</v>
      </c>
    </row>
    <row r="17" spans="1:44" ht="15" customHeight="1" thickBot="1" x14ac:dyDescent="0.3">
      <c r="A17" s="3" t="s">
        <v>14</v>
      </c>
      <c r="B17" s="2">
        <v>126428239.99999997</v>
      </c>
      <c r="C17" s="2">
        <v>453425537.00000024</v>
      </c>
      <c r="D17" s="2">
        <v>21129220</v>
      </c>
      <c r="E17" s="2">
        <v>8672000</v>
      </c>
      <c r="F17" s="2"/>
      <c r="G17" s="2">
        <v>84431399.999999985</v>
      </c>
      <c r="H17" s="2"/>
      <c r="I17" s="2">
        <v>36800520</v>
      </c>
      <c r="J17" s="2">
        <v>0</v>
      </c>
      <c r="K17" s="2"/>
      <c r="L17" s="1">
        <f t="shared" si="1"/>
        <v>147557459.99999997</v>
      </c>
      <c r="M17" s="13">
        <f t="shared" si="1"/>
        <v>583329457.00000024</v>
      </c>
      <c r="N17" s="14">
        <f t="shared" si="2"/>
        <v>730886917.00000024</v>
      </c>
      <c r="P17" s="3" t="s">
        <v>14</v>
      </c>
      <c r="Q17" s="2">
        <v>19495</v>
      </c>
      <c r="R17" s="2">
        <v>61500</v>
      </c>
      <c r="S17" s="2">
        <v>3486</v>
      </c>
      <c r="T17" s="2">
        <v>583</v>
      </c>
      <c r="U17" s="2">
        <v>0</v>
      </c>
      <c r="V17" s="2">
        <v>3082</v>
      </c>
      <c r="W17" s="2">
        <v>0</v>
      </c>
      <c r="X17" s="2">
        <v>5296</v>
      </c>
      <c r="Y17" s="2">
        <v>1006</v>
      </c>
      <c r="Z17" s="2">
        <v>0</v>
      </c>
      <c r="AA17" s="1">
        <f t="shared" si="3"/>
        <v>23987</v>
      </c>
      <c r="AB17" s="13">
        <f t="shared" si="3"/>
        <v>70461</v>
      </c>
      <c r="AC17" s="14">
        <f t="shared" si="4"/>
        <v>94448</v>
      </c>
      <c r="AE17" s="3" t="s">
        <v>14</v>
      </c>
      <c r="AF17" s="2">
        <f t="shared" si="5"/>
        <v>6485.1623493203369</v>
      </c>
      <c r="AG17" s="2">
        <f t="shared" si="0"/>
        <v>7372.7729593495969</v>
      </c>
      <c r="AH17" s="2">
        <f t="shared" si="0"/>
        <v>6061.1646586345378</v>
      </c>
      <c r="AI17" s="2">
        <f t="shared" si="0"/>
        <v>14874.785591766724</v>
      </c>
      <c r="AJ17" s="2" t="str">
        <f t="shared" si="0"/>
        <v>N.A.</v>
      </c>
      <c r="AK17" s="2">
        <f t="shared" si="0"/>
        <v>27395.00324464633</v>
      </c>
      <c r="AL17" s="2" t="str">
        <f t="shared" si="0"/>
        <v>N.A.</v>
      </c>
      <c r="AM17" s="2">
        <f t="shared" si="0"/>
        <v>6948.7386706948637</v>
      </c>
      <c r="AN17" s="2">
        <f t="shared" si="0"/>
        <v>0</v>
      </c>
      <c r="AO17" s="2" t="str">
        <f t="shared" si="0"/>
        <v>N.A.</v>
      </c>
      <c r="AP17" s="15">
        <f t="shared" si="0"/>
        <v>6151.559594780505</v>
      </c>
      <c r="AQ17" s="13">
        <f t="shared" si="0"/>
        <v>8278.7564326364973</v>
      </c>
      <c r="AR17" s="14">
        <f t="shared" si="0"/>
        <v>7738.5113183974272</v>
      </c>
    </row>
    <row r="18" spans="1:44" ht="15" customHeight="1" thickBot="1" x14ac:dyDescent="0.3">
      <c r="A18" s="3" t="s">
        <v>15</v>
      </c>
      <c r="B18" s="2">
        <v>2844000</v>
      </c>
      <c r="C18" s="2"/>
      <c r="D18" s="2"/>
      <c r="E18" s="2"/>
      <c r="F18" s="2"/>
      <c r="G18" s="2">
        <v>46474400</v>
      </c>
      <c r="H18" s="2"/>
      <c r="I18" s="2"/>
      <c r="J18" s="2"/>
      <c r="K18" s="2"/>
      <c r="L18" s="1">
        <f t="shared" si="1"/>
        <v>2844000</v>
      </c>
      <c r="M18" s="13">
        <f t="shared" si="1"/>
        <v>46474400</v>
      </c>
      <c r="N18" s="14">
        <f t="shared" si="2"/>
        <v>49318400</v>
      </c>
      <c r="P18" s="3" t="s">
        <v>15</v>
      </c>
      <c r="Q18" s="2">
        <v>474</v>
      </c>
      <c r="R18" s="2">
        <v>0</v>
      </c>
      <c r="S18" s="2">
        <v>0</v>
      </c>
      <c r="T18" s="2">
        <v>0</v>
      </c>
      <c r="U18" s="2">
        <v>0</v>
      </c>
      <c r="V18" s="2">
        <v>1351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474</v>
      </c>
      <c r="AB18" s="13">
        <f t="shared" si="3"/>
        <v>1351</v>
      </c>
      <c r="AC18" s="17">
        <f t="shared" si="4"/>
        <v>1825</v>
      </c>
      <c r="AE18" s="3" t="s">
        <v>15</v>
      </c>
      <c r="AF18" s="2">
        <f t="shared" si="5"/>
        <v>6000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34400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6000</v>
      </c>
      <c r="AQ18" s="13">
        <f t="shared" si="0"/>
        <v>34400</v>
      </c>
      <c r="AR18" s="14">
        <f t="shared" si="0"/>
        <v>27023.780821917808</v>
      </c>
    </row>
    <row r="19" spans="1:44" ht="15" customHeight="1" thickBot="1" x14ac:dyDescent="0.3">
      <c r="A19" s="4" t="s">
        <v>16</v>
      </c>
      <c r="B19" s="2">
        <v>167653940</v>
      </c>
      <c r="C19" s="2">
        <v>457225877.00000006</v>
      </c>
      <c r="D19" s="2">
        <v>53567080.000000007</v>
      </c>
      <c r="E19" s="2">
        <v>8672000</v>
      </c>
      <c r="F19" s="2">
        <v>25774870.000000004</v>
      </c>
      <c r="G19" s="2">
        <v>130905799.99999999</v>
      </c>
      <c r="H19" s="2">
        <v>55689110</v>
      </c>
      <c r="I19" s="2">
        <v>36800520</v>
      </c>
      <c r="J19" s="2">
        <v>0</v>
      </c>
      <c r="K19" s="2"/>
      <c r="L19" s="1">
        <f t="shared" ref="L19" si="6">B19+D19+F19+H19+J19</f>
        <v>302685000</v>
      </c>
      <c r="M19" s="13">
        <f t="shared" ref="M19" si="7">C19+E19+G19+I19+K19</f>
        <v>633604197</v>
      </c>
      <c r="N19" s="17">
        <f t="shared" ref="N19" si="8">L19+M19</f>
        <v>936289197</v>
      </c>
      <c r="P19" s="4" t="s">
        <v>16</v>
      </c>
      <c r="Q19" s="2">
        <v>28233</v>
      </c>
      <c r="R19" s="2">
        <v>61991</v>
      </c>
      <c r="S19" s="2">
        <v>7425</v>
      </c>
      <c r="T19" s="2">
        <v>583</v>
      </c>
      <c r="U19" s="2">
        <v>2152</v>
      </c>
      <c r="V19" s="2">
        <v>4433</v>
      </c>
      <c r="W19" s="2">
        <v>9567</v>
      </c>
      <c r="X19" s="2">
        <v>5296</v>
      </c>
      <c r="Y19" s="2">
        <v>1804</v>
      </c>
      <c r="Z19" s="2">
        <v>0</v>
      </c>
      <c r="AA19" s="1">
        <f t="shared" ref="AA19" si="9">Q19+S19+U19+W19+Y19</f>
        <v>49181</v>
      </c>
      <c r="AB19" s="13">
        <f t="shared" ref="AB19" si="10">R19+T19+V19+X19+Z19</f>
        <v>72303</v>
      </c>
      <c r="AC19" s="14">
        <f t="shared" ref="AC19" si="11">AA19+AB19</f>
        <v>121484</v>
      </c>
      <c r="AE19" s="4" t="s">
        <v>16</v>
      </c>
      <c r="AF19" s="2">
        <f t="shared" si="5"/>
        <v>5938.2261892112065</v>
      </c>
      <c r="AG19" s="2">
        <f t="shared" si="0"/>
        <v>7375.6815828104091</v>
      </c>
      <c r="AH19" s="2">
        <f t="shared" si="0"/>
        <v>7214.4215488215495</v>
      </c>
      <c r="AI19" s="2">
        <f t="shared" si="0"/>
        <v>14874.785591766724</v>
      </c>
      <c r="AJ19" s="2">
        <f t="shared" si="0"/>
        <v>11977.170074349444</v>
      </c>
      <c r="AK19" s="2">
        <f t="shared" si="0"/>
        <v>29529.844349199186</v>
      </c>
      <c r="AL19" s="2">
        <f t="shared" si="0"/>
        <v>5820.9585031880424</v>
      </c>
      <c r="AM19" s="2">
        <f t="shared" si="0"/>
        <v>6948.7386706948637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6154.5108883511921</v>
      </c>
      <c r="AQ19" s="13">
        <f t="shared" ref="AQ19" si="13">IFERROR(M19/AB19, "N.A.")</f>
        <v>8763.1799095473216</v>
      </c>
      <c r="AR19" s="14">
        <f t="shared" ref="AR19" si="14">IFERROR(N19/AC19, "N.A.")</f>
        <v>7707.098852523789</v>
      </c>
    </row>
    <row r="20" spans="1:44" ht="15" customHeight="1" thickBot="1" x14ac:dyDescent="0.3">
      <c r="A20" s="5" t="s">
        <v>0</v>
      </c>
      <c r="B20" s="24">
        <f>B19+C19</f>
        <v>624879817</v>
      </c>
      <c r="C20" s="26"/>
      <c r="D20" s="24">
        <f>D19+E19</f>
        <v>62239080.000000007</v>
      </c>
      <c r="E20" s="26"/>
      <c r="F20" s="24">
        <f>F19+G19</f>
        <v>156680670</v>
      </c>
      <c r="G20" s="26"/>
      <c r="H20" s="24">
        <f>H19+I19</f>
        <v>92489630</v>
      </c>
      <c r="I20" s="26"/>
      <c r="J20" s="24">
        <f>J19+K19</f>
        <v>0</v>
      </c>
      <c r="K20" s="26"/>
      <c r="L20" s="24">
        <f>L19+M19</f>
        <v>936289197</v>
      </c>
      <c r="M20" s="25"/>
      <c r="N20" s="18">
        <f>B20+D20+F20+H20+J20</f>
        <v>936289197</v>
      </c>
      <c r="P20" s="5" t="s">
        <v>0</v>
      </c>
      <c r="Q20" s="24">
        <f>Q19+R19</f>
        <v>90224</v>
      </c>
      <c r="R20" s="26"/>
      <c r="S20" s="24">
        <f>S19+T19</f>
        <v>8008</v>
      </c>
      <c r="T20" s="26"/>
      <c r="U20" s="24">
        <f>U19+V19</f>
        <v>6585</v>
      </c>
      <c r="V20" s="26"/>
      <c r="W20" s="24">
        <f>W19+X19</f>
        <v>14863</v>
      </c>
      <c r="X20" s="26"/>
      <c r="Y20" s="24">
        <f>Y19+Z19</f>
        <v>1804</v>
      </c>
      <c r="Z20" s="26"/>
      <c r="AA20" s="24">
        <f>AA19+AB19</f>
        <v>121484</v>
      </c>
      <c r="AB20" s="26"/>
      <c r="AC20" s="19">
        <f>Q20+S20+U20+W20+Y20</f>
        <v>121484</v>
      </c>
      <c r="AE20" s="5" t="s">
        <v>0</v>
      </c>
      <c r="AF20" s="27">
        <f>IFERROR(B20/Q20,"N.A.")</f>
        <v>6925.8713535201277</v>
      </c>
      <c r="AG20" s="28"/>
      <c r="AH20" s="27">
        <f>IFERROR(D20/S20,"N.A.")</f>
        <v>7772.1128871128876</v>
      </c>
      <c r="AI20" s="28"/>
      <c r="AJ20" s="27">
        <f>IFERROR(F20/U20,"N.A.")</f>
        <v>23793.571753986333</v>
      </c>
      <c r="AK20" s="28"/>
      <c r="AL20" s="27">
        <f>IFERROR(H20/W20,"N.A.")</f>
        <v>6222.8103343874054</v>
      </c>
      <c r="AM20" s="28"/>
      <c r="AN20" s="27">
        <f>IFERROR(J20/Y20,"N.A.")</f>
        <v>0</v>
      </c>
      <c r="AO20" s="28"/>
      <c r="AP20" s="27">
        <f>IFERROR(L20/AA20,"N.A.")</f>
        <v>7707.098852523789</v>
      </c>
      <c r="AQ20" s="28"/>
      <c r="AR20" s="16">
        <f>IFERROR(N20/AC20, "N.A.")</f>
        <v>7707.098852523789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15877074.999999998</v>
      </c>
      <c r="C27" s="2"/>
      <c r="D27" s="2">
        <v>28140009.999999996</v>
      </c>
      <c r="E27" s="2"/>
      <c r="F27" s="2">
        <v>25186630.000000004</v>
      </c>
      <c r="G27" s="2"/>
      <c r="H27" s="2">
        <v>40182660.000000007</v>
      </c>
      <c r="I27" s="2"/>
      <c r="J27" s="2">
        <v>0</v>
      </c>
      <c r="K27" s="2"/>
      <c r="L27" s="1">
        <f>B27+D27+F27+H27+J27</f>
        <v>109386375</v>
      </c>
      <c r="M27" s="13">
        <f>C27+E27+G27+I27+K27</f>
        <v>0</v>
      </c>
      <c r="N27" s="14">
        <f>L27+M27</f>
        <v>109386375</v>
      </c>
      <c r="P27" s="3" t="s">
        <v>12</v>
      </c>
      <c r="Q27" s="2">
        <v>3124</v>
      </c>
      <c r="R27" s="2">
        <v>0</v>
      </c>
      <c r="S27" s="2">
        <v>3340</v>
      </c>
      <c r="T27" s="2">
        <v>0</v>
      </c>
      <c r="U27" s="2">
        <v>1981</v>
      </c>
      <c r="V27" s="2">
        <v>0</v>
      </c>
      <c r="W27" s="2">
        <v>4893</v>
      </c>
      <c r="X27" s="2">
        <v>0</v>
      </c>
      <c r="Y27" s="2">
        <v>233</v>
      </c>
      <c r="Z27" s="2">
        <v>0</v>
      </c>
      <c r="AA27" s="1">
        <f>Q27+S27+U27+W27+Y27</f>
        <v>13571</v>
      </c>
      <c r="AB27" s="13">
        <f>R27+T27+V27+X27+Z27</f>
        <v>0</v>
      </c>
      <c r="AC27" s="14">
        <f>AA27+AB27</f>
        <v>13571</v>
      </c>
      <c r="AE27" s="3" t="s">
        <v>12</v>
      </c>
      <c r="AF27" s="2">
        <f>IFERROR(B27/Q27, "N.A.")</f>
        <v>5082.2903329065293</v>
      </c>
      <c r="AG27" s="2" t="str">
        <f t="shared" ref="AG27:AR31" si="15">IFERROR(C27/R27, "N.A.")</f>
        <v>N.A.</v>
      </c>
      <c r="AH27" s="2">
        <f t="shared" si="15"/>
        <v>8425.152694610777</v>
      </c>
      <c r="AI27" s="2" t="str">
        <f t="shared" si="15"/>
        <v>N.A.</v>
      </c>
      <c r="AJ27" s="2">
        <f t="shared" si="15"/>
        <v>12714.09893992933</v>
      </c>
      <c r="AK27" s="2" t="str">
        <f t="shared" si="15"/>
        <v>N.A.</v>
      </c>
      <c r="AL27" s="2">
        <f t="shared" si="15"/>
        <v>8212.2746781115893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8060.3032201016877</v>
      </c>
      <c r="AQ27" s="13" t="str">
        <f t="shared" si="15"/>
        <v>N.A.</v>
      </c>
      <c r="AR27" s="14">
        <f t="shared" si="15"/>
        <v>8060.3032201016877</v>
      </c>
    </row>
    <row r="28" spans="1:44" ht="15" customHeight="1" thickBot="1" x14ac:dyDescent="0.3">
      <c r="A28" s="3" t="s">
        <v>13</v>
      </c>
      <c r="B28" s="2">
        <v>1038450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1038450</v>
      </c>
      <c r="M28" s="13">
        <f t="shared" si="16"/>
        <v>0</v>
      </c>
      <c r="N28" s="14">
        <f t="shared" ref="N28:N30" si="17">L28+M28</f>
        <v>1038450</v>
      </c>
      <c r="P28" s="3" t="s">
        <v>13</v>
      </c>
      <c r="Q28" s="2">
        <v>483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483</v>
      </c>
      <c r="AB28" s="13">
        <f t="shared" si="18"/>
        <v>0</v>
      </c>
      <c r="AC28" s="14">
        <f t="shared" ref="AC28:AC30" si="19">AA28+AB28</f>
        <v>483</v>
      </c>
      <c r="AE28" s="3" t="s">
        <v>13</v>
      </c>
      <c r="AF28" s="2">
        <f t="shared" ref="AF28:AF31" si="20">IFERROR(B28/Q28, "N.A.")</f>
        <v>2150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2150</v>
      </c>
      <c r="AQ28" s="13" t="str">
        <f t="shared" si="15"/>
        <v>N.A.</v>
      </c>
      <c r="AR28" s="14">
        <f t="shared" si="15"/>
        <v>2150</v>
      </c>
    </row>
    <row r="29" spans="1:44" ht="15" customHeight="1" thickBot="1" x14ac:dyDescent="0.3">
      <c r="A29" s="3" t="s">
        <v>14</v>
      </c>
      <c r="B29" s="2">
        <v>95460549.99999997</v>
      </c>
      <c r="C29" s="2">
        <v>304658005.00000006</v>
      </c>
      <c r="D29" s="2">
        <v>18892360</v>
      </c>
      <c r="E29" s="2">
        <v>6680000</v>
      </c>
      <c r="F29" s="2"/>
      <c r="G29" s="2">
        <v>42575200</v>
      </c>
      <c r="H29" s="2"/>
      <c r="I29" s="2">
        <v>26460919.999999996</v>
      </c>
      <c r="J29" s="2">
        <v>0</v>
      </c>
      <c r="K29" s="2"/>
      <c r="L29" s="1">
        <f t="shared" si="16"/>
        <v>114352909.99999997</v>
      </c>
      <c r="M29" s="13">
        <f t="shared" si="16"/>
        <v>380374125.00000006</v>
      </c>
      <c r="N29" s="14">
        <f t="shared" si="17"/>
        <v>494727035</v>
      </c>
      <c r="P29" s="3" t="s">
        <v>14</v>
      </c>
      <c r="Q29" s="2">
        <v>12877</v>
      </c>
      <c r="R29" s="2">
        <v>38298</v>
      </c>
      <c r="S29" s="2">
        <v>3013</v>
      </c>
      <c r="T29" s="2">
        <v>334</v>
      </c>
      <c r="U29" s="2">
        <v>0</v>
      </c>
      <c r="V29" s="2">
        <v>2367</v>
      </c>
      <c r="W29" s="2">
        <v>0</v>
      </c>
      <c r="X29" s="2">
        <v>2958</v>
      </c>
      <c r="Y29" s="2">
        <v>650</v>
      </c>
      <c r="Z29" s="2">
        <v>0</v>
      </c>
      <c r="AA29" s="1">
        <f t="shared" si="18"/>
        <v>16540</v>
      </c>
      <c r="AB29" s="13">
        <f t="shared" si="18"/>
        <v>43957</v>
      </c>
      <c r="AC29" s="14">
        <f t="shared" si="19"/>
        <v>60497</v>
      </c>
      <c r="AE29" s="3" t="s">
        <v>14</v>
      </c>
      <c r="AF29" s="2">
        <f t="shared" si="20"/>
        <v>7413.2600761046806</v>
      </c>
      <c r="AG29" s="2">
        <f t="shared" si="15"/>
        <v>7954.9325030027694</v>
      </c>
      <c r="AH29" s="2">
        <f t="shared" si="15"/>
        <v>6270.2821108529706</v>
      </c>
      <c r="AI29" s="2">
        <f t="shared" si="15"/>
        <v>20000</v>
      </c>
      <c r="AJ29" s="2" t="str">
        <f t="shared" si="15"/>
        <v>N.A.</v>
      </c>
      <c r="AK29" s="2">
        <f t="shared" si="15"/>
        <v>17986.987748204479</v>
      </c>
      <c r="AL29" s="2" t="str">
        <f t="shared" si="15"/>
        <v>N.A.</v>
      </c>
      <c r="AM29" s="2">
        <f t="shared" si="15"/>
        <v>8945.5442866801877</v>
      </c>
      <c r="AN29" s="2">
        <f t="shared" si="15"/>
        <v>0</v>
      </c>
      <c r="AO29" s="2" t="str">
        <f t="shared" si="15"/>
        <v>N.A.</v>
      </c>
      <c r="AP29" s="15">
        <f t="shared" si="15"/>
        <v>6913.718863361546</v>
      </c>
      <c r="AQ29" s="13">
        <f t="shared" si="15"/>
        <v>8653.3231339718368</v>
      </c>
      <c r="AR29" s="14">
        <f t="shared" si="15"/>
        <v>8177.7118700100827</v>
      </c>
    </row>
    <row r="30" spans="1:44" ht="15" customHeight="1" thickBot="1" x14ac:dyDescent="0.3">
      <c r="A30" s="3" t="s">
        <v>15</v>
      </c>
      <c r="B30" s="2">
        <v>2844000</v>
      </c>
      <c r="C30" s="2"/>
      <c r="D30" s="2"/>
      <c r="E30" s="2"/>
      <c r="F30" s="2"/>
      <c r="G30" s="2">
        <v>46474400</v>
      </c>
      <c r="H30" s="2"/>
      <c r="I30" s="2"/>
      <c r="J30" s="2"/>
      <c r="K30" s="2"/>
      <c r="L30" s="1">
        <f t="shared" si="16"/>
        <v>2844000</v>
      </c>
      <c r="M30" s="13">
        <f t="shared" si="16"/>
        <v>46474400</v>
      </c>
      <c r="N30" s="14">
        <f t="shared" si="17"/>
        <v>49318400</v>
      </c>
      <c r="P30" s="3" t="s">
        <v>15</v>
      </c>
      <c r="Q30" s="2">
        <v>474</v>
      </c>
      <c r="R30" s="2">
        <v>0</v>
      </c>
      <c r="S30" s="2">
        <v>0</v>
      </c>
      <c r="T30" s="2">
        <v>0</v>
      </c>
      <c r="U30" s="2">
        <v>0</v>
      </c>
      <c r="V30" s="2">
        <v>1351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474</v>
      </c>
      <c r="AB30" s="13">
        <f t="shared" si="18"/>
        <v>1351</v>
      </c>
      <c r="AC30" s="17">
        <f t="shared" si="19"/>
        <v>1825</v>
      </c>
      <c r="AE30" s="3" t="s">
        <v>15</v>
      </c>
      <c r="AF30" s="2">
        <f t="shared" si="20"/>
        <v>6000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34400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6000</v>
      </c>
      <c r="AQ30" s="13">
        <f t="shared" si="15"/>
        <v>34400</v>
      </c>
      <c r="AR30" s="14">
        <f t="shared" si="15"/>
        <v>27023.780821917808</v>
      </c>
    </row>
    <row r="31" spans="1:44" ht="15" customHeight="1" thickBot="1" x14ac:dyDescent="0.3">
      <c r="A31" s="4" t="s">
        <v>16</v>
      </c>
      <c r="B31" s="2">
        <v>115220075.00000001</v>
      </c>
      <c r="C31" s="2">
        <v>304658005.00000006</v>
      </c>
      <c r="D31" s="2">
        <v>47032370</v>
      </c>
      <c r="E31" s="2">
        <v>6680000</v>
      </c>
      <c r="F31" s="2">
        <v>25186630.000000004</v>
      </c>
      <c r="G31" s="2">
        <v>89049600.000000015</v>
      </c>
      <c r="H31" s="2">
        <v>40182660.000000007</v>
      </c>
      <c r="I31" s="2">
        <v>26460919.999999996</v>
      </c>
      <c r="J31" s="2">
        <v>0</v>
      </c>
      <c r="K31" s="2"/>
      <c r="L31" s="1">
        <f t="shared" ref="L31" si="21">B31+D31+F31+H31+J31</f>
        <v>227621735</v>
      </c>
      <c r="M31" s="13">
        <f t="shared" ref="M31" si="22">C31+E31+G31+I31+K31</f>
        <v>426848525.00000006</v>
      </c>
      <c r="N31" s="17">
        <f t="shared" ref="N31" si="23">L31+M31</f>
        <v>654470260</v>
      </c>
      <c r="P31" s="4" t="s">
        <v>16</v>
      </c>
      <c r="Q31" s="2">
        <v>16958</v>
      </c>
      <c r="R31" s="2">
        <v>38298</v>
      </c>
      <c r="S31" s="2">
        <v>6353</v>
      </c>
      <c r="T31" s="2">
        <v>334</v>
      </c>
      <c r="U31" s="2">
        <v>1981</v>
      </c>
      <c r="V31" s="2">
        <v>3718</v>
      </c>
      <c r="W31" s="2">
        <v>4893</v>
      </c>
      <c r="X31" s="2">
        <v>2958</v>
      </c>
      <c r="Y31" s="2">
        <v>883</v>
      </c>
      <c r="Z31" s="2">
        <v>0</v>
      </c>
      <c r="AA31" s="1">
        <f t="shared" ref="AA31" si="24">Q31+S31+U31+W31+Y31</f>
        <v>31068</v>
      </c>
      <c r="AB31" s="13">
        <f t="shared" ref="AB31" si="25">R31+T31+V31+X31+Z31</f>
        <v>45308</v>
      </c>
      <c r="AC31" s="14">
        <f t="shared" ref="AC31" si="26">AA31+AB31</f>
        <v>76376</v>
      </c>
      <c r="AE31" s="4" t="s">
        <v>16</v>
      </c>
      <c r="AF31" s="2">
        <f t="shared" si="20"/>
        <v>6794.4377285057208</v>
      </c>
      <c r="AG31" s="2">
        <f t="shared" si="15"/>
        <v>7954.9325030027694</v>
      </c>
      <c r="AH31" s="2">
        <f t="shared" si="15"/>
        <v>7403.174878010389</v>
      </c>
      <c r="AI31" s="2">
        <f t="shared" si="15"/>
        <v>20000</v>
      </c>
      <c r="AJ31" s="2">
        <f t="shared" si="15"/>
        <v>12714.09893992933</v>
      </c>
      <c r="AK31" s="2">
        <f t="shared" si="15"/>
        <v>23950.941366325987</v>
      </c>
      <c r="AL31" s="2">
        <f t="shared" si="15"/>
        <v>8212.2746781115893</v>
      </c>
      <c r="AM31" s="2">
        <f t="shared" si="15"/>
        <v>8945.5442866801877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7326.5654371057035</v>
      </c>
      <c r="AQ31" s="13">
        <f t="shared" ref="AQ31" si="28">IFERROR(M31/AB31, "N.A.")</f>
        <v>9421.0409861393146</v>
      </c>
      <c r="AR31" s="14">
        <f t="shared" ref="AR31" si="29">IFERROR(N31/AC31, "N.A.")</f>
        <v>8569.0565098983971</v>
      </c>
    </row>
    <row r="32" spans="1:44" ht="15" customHeight="1" thickBot="1" x14ac:dyDescent="0.3">
      <c r="A32" s="5" t="s">
        <v>0</v>
      </c>
      <c r="B32" s="24">
        <f>B31+C31</f>
        <v>419878080.00000006</v>
      </c>
      <c r="C32" s="26"/>
      <c r="D32" s="24">
        <f>D31+E31</f>
        <v>53712370</v>
      </c>
      <c r="E32" s="26"/>
      <c r="F32" s="24">
        <f>F31+G31</f>
        <v>114236230.00000001</v>
      </c>
      <c r="G32" s="26"/>
      <c r="H32" s="24">
        <f>H31+I31</f>
        <v>66643580</v>
      </c>
      <c r="I32" s="26"/>
      <c r="J32" s="24">
        <f>J31+K31</f>
        <v>0</v>
      </c>
      <c r="K32" s="26"/>
      <c r="L32" s="24">
        <f>L31+M31</f>
        <v>654470260</v>
      </c>
      <c r="M32" s="25"/>
      <c r="N32" s="18">
        <f>B32+D32+F32+H32+J32</f>
        <v>654470260.00000012</v>
      </c>
      <c r="P32" s="5" t="s">
        <v>0</v>
      </c>
      <c r="Q32" s="24">
        <f>Q31+R31</f>
        <v>55256</v>
      </c>
      <c r="R32" s="26"/>
      <c r="S32" s="24">
        <f>S31+T31</f>
        <v>6687</v>
      </c>
      <c r="T32" s="26"/>
      <c r="U32" s="24">
        <f>U31+V31</f>
        <v>5699</v>
      </c>
      <c r="V32" s="26"/>
      <c r="W32" s="24">
        <f>W31+X31</f>
        <v>7851</v>
      </c>
      <c r="X32" s="26"/>
      <c r="Y32" s="24">
        <f>Y31+Z31</f>
        <v>883</v>
      </c>
      <c r="Z32" s="26"/>
      <c r="AA32" s="24">
        <f>AA31+AB31</f>
        <v>76376</v>
      </c>
      <c r="AB32" s="26"/>
      <c r="AC32" s="19">
        <f>Q32+S32+U32+W32+Y32</f>
        <v>76376</v>
      </c>
      <c r="AE32" s="5" t="s">
        <v>0</v>
      </c>
      <c r="AF32" s="27">
        <f>IFERROR(B32/Q32,"N.A.")</f>
        <v>7598.7780512523541</v>
      </c>
      <c r="AG32" s="28"/>
      <c r="AH32" s="27">
        <f>IFERROR(D32/S32,"N.A.")</f>
        <v>8032.3568117242412</v>
      </c>
      <c r="AI32" s="28"/>
      <c r="AJ32" s="27">
        <f>IFERROR(F32/U32,"N.A.")</f>
        <v>20044.960519389369</v>
      </c>
      <c r="AK32" s="28"/>
      <c r="AL32" s="27">
        <f>IFERROR(H32/W32,"N.A.")</f>
        <v>8488.546681951344</v>
      </c>
      <c r="AM32" s="28"/>
      <c r="AN32" s="27">
        <f>IFERROR(J32/Y32,"N.A.")</f>
        <v>0</v>
      </c>
      <c r="AO32" s="28"/>
      <c r="AP32" s="27">
        <f>IFERROR(L32/AA32,"N.A.")</f>
        <v>8569.0565098983971</v>
      </c>
      <c r="AQ32" s="28"/>
      <c r="AR32" s="16">
        <f>IFERROR(N32/AC32, "N.A.")</f>
        <v>8569.0565098983989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12229499.999999998</v>
      </c>
      <c r="C39" s="2"/>
      <c r="D39" s="2">
        <v>1737200</v>
      </c>
      <c r="E39" s="2"/>
      <c r="F39" s="2">
        <v>588240</v>
      </c>
      <c r="G39" s="2"/>
      <c r="H39" s="2">
        <v>15506450</v>
      </c>
      <c r="I39" s="2"/>
      <c r="J39" s="2">
        <v>0</v>
      </c>
      <c r="K39" s="2"/>
      <c r="L39" s="1">
        <f>B39+D39+F39+H39+J39</f>
        <v>30061390</v>
      </c>
      <c r="M39" s="13">
        <f>C39+E39+G39+I39+K39</f>
        <v>0</v>
      </c>
      <c r="N39" s="14">
        <f>L39+M39</f>
        <v>30061390</v>
      </c>
      <c r="P39" s="3" t="s">
        <v>12</v>
      </c>
      <c r="Q39" s="2">
        <v>2769</v>
      </c>
      <c r="R39" s="2">
        <v>0</v>
      </c>
      <c r="S39" s="2">
        <v>202</v>
      </c>
      <c r="T39" s="2">
        <v>0</v>
      </c>
      <c r="U39" s="2">
        <v>171</v>
      </c>
      <c r="V39" s="2">
        <v>0</v>
      </c>
      <c r="W39" s="2">
        <v>4674</v>
      </c>
      <c r="X39" s="2">
        <v>0</v>
      </c>
      <c r="Y39" s="2">
        <v>565</v>
      </c>
      <c r="Z39" s="2">
        <v>0</v>
      </c>
      <c r="AA39" s="1">
        <f>Q39+S39+U39+W39+Y39</f>
        <v>8381</v>
      </c>
      <c r="AB39" s="13">
        <f>R39+T39+V39+X39+Z39</f>
        <v>0</v>
      </c>
      <c r="AC39" s="14">
        <f>AA39+AB39</f>
        <v>8381</v>
      </c>
      <c r="AE39" s="3" t="s">
        <v>12</v>
      </c>
      <c r="AF39" s="2">
        <f>IFERROR(B39/Q39, "N.A.")</f>
        <v>4416.5763813651129</v>
      </c>
      <c r="AG39" s="2" t="str">
        <f t="shared" ref="AG39:AR43" si="30">IFERROR(C39/R39, "N.A.")</f>
        <v>N.A.</v>
      </c>
      <c r="AH39" s="2">
        <f t="shared" si="30"/>
        <v>8600</v>
      </c>
      <c r="AI39" s="2" t="str">
        <f t="shared" si="30"/>
        <v>N.A.</v>
      </c>
      <c r="AJ39" s="2">
        <f t="shared" si="30"/>
        <v>3440</v>
      </c>
      <c r="AK39" s="2" t="str">
        <f t="shared" si="30"/>
        <v>N.A.</v>
      </c>
      <c r="AL39" s="2">
        <f t="shared" si="30"/>
        <v>3317.5973470261019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3586.8500178976255</v>
      </c>
      <c r="AQ39" s="13" t="str">
        <f t="shared" si="30"/>
        <v>N.A.</v>
      </c>
      <c r="AR39" s="14">
        <f t="shared" si="30"/>
        <v>3586.8500178976255</v>
      </c>
    </row>
    <row r="40" spans="1:44" ht="15" customHeight="1" thickBot="1" x14ac:dyDescent="0.3">
      <c r="A40" s="3" t="s">
        <v>13</v>
      </c>
      <c r="B40" s="2">
        <v>9236675</v>
      </c>
      <c r="C40" s="2">
        <v>3800340</v>
      </c>
      <c r="D40" s="2">
        <v>2560650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11797325</v>
      </c>
      <c r="M40" s="13">
        <f t="shared" si="31"/>
        <v>3800340</v>
      </c>
      <c r="N40" s="14">
        <f t="shared" ref="N40:N42" si="32">L40+M40</f>
        <v>15597665</v>
      </c>
      <c r="P40" s="3" t="s">
        <v>13</v>
      </c>
      <c r="Q40" s="2">
        <v>1888</v>
      </c>
      <c r="R40" s="2">
        <v>491</v>
      </c>
      <c r="S40" s="2">
        <v>397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2285</v>
      </c>
      <c r="AB40" s="13">
        <f t="shared" si="33"/>
        <v>491</v>
      </c>
      <c r="AC40" s="14">
        <f t="shared" ref="AC40:AC42" si="34">AA40+AB40</f>
        <v>2776</v>
      </c>
      <c r="AE40" s="3" t="s">
        <v>13</v>
      </c>
      <c r="AF40" s="2">
        <f t="shared" ref="AF40:AF43" si="35">IFERROR(B40/Q40, "N.A.")</f>
        <v>4892.3066737288136</v>
      </c>
      <c r="AG40" s="2">
        <f t="shared" si="30"/>
        <v>7740</v>
      </c>
      <c r="AH40" s="2">
        <f t="shared" si="30"/>
        <v>6450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5162.9431072210064</v>
      </c>
      <c r="AQ40" s="13">
        <f t="shared" si="30"/>
        <v>7740</v>
      </c>
      <c r="AR40" s="14">
        <f t="shared" si="30"/>
        <v>5618.7554034582136</v>
      </c>
    </row>
    <row r="41" spans="1:44" ht="15" customHeight="1" thickBot="1" x14ac:dyDescent="0.3">
      <c r="A41" s="3" t="s">
        <v>14</v>
      </c>
      <c r="B41" s="2">
        <v>30967690.000000004</v>
      </c>
      <c r="C41" s="2">
        <v>148767531.99999997</v>
      </c>
      <c r="D41" s="2">
        <v>2236860</v>
      </c>
      <c r="E41" s="2">
        <v>1992000</v>
      </c>
      <c r="F41" s="2"/>
      <c r="G41" s="2">
        <v>41856200</v>
      </c>
      <c r="H41" s="2"/>
      <c r="I41" s="2">
        <v>10339600</v>
      </c>
      <c r="J41" s="2">
        <v>0</v>
      </c>
      <c r="K41" s="2"/>
      <c r="L41" s="1">
        <f t="shared" si="31"/>
        <v>33204550.000000004</v>
      </c>
      <c r="M41" s="13">
        <f t="shared" si="31"/>
        <v>202955331.99999997</v>
      </c>
      <c r="N41" s="14">
        <f t="shared" si="32"/>
        <v>236159881.99999997</v>
      </c>
      <c r="P41" s="3" t="s">
        <v>14</v>
      </c>
      <c r="Q41" s="2">
        <v>6618</v>
      </c>
      <c r="R41" s="2">
        <v>23202</v>
      </c>
      <c r="S41" s="2">
        <v>473</v>
      </c>
      <c r="T41" s="2">
        <v>249</v>
      </c>
      <c r="U41" s="2">
        <v>0</v>
      </c>
      <c r="V41" s="2">
        <v>715</v>
      </c>
      <c r="W41" s="2">
        <v>0</v>
      </c>
      <c r="X41" s="2">
        <v>2338</v>
      </c>
      <c r="Y41" s="2">
        <v>356</v>
      </c>
      <c r="Z41" s="2">
        <v>0</v>
      </c>
      <c r="AA41" s="1">
        <f t="shared" si="33"/>
        <v>7447</v>
      </c>
      <c r="AB41" s="13">
        <f t="shared" si="33"/>
        <v>26504</v>
      </c>
      <c r="AC41" s="14">
        <f t="shared" si="34"/>
        <v>33951</v>
      </c>
      <c r="AE41" s="3" t="s">
        <v>14</v>
      </c>
      <c r="AF41" s="2">
        <f t="shared" si="35"/>
        <v>4679.3124811121188</v>
      </c>
      <c r="AG41" s="2">
        <f t="shared" si="30"/>
        <v>6411.8408757865691</v>
      </c>
      <c r="AH41" s="2">
        <f t="shared" si="30"/>
        <v>4729.090909090909</v>
      </c>
      <c r="AI41" s="2">
        <f t="shared" si="30"/>
        <v>8000</v>
      </c>
      <c r="AJ41" s="2" t="str">
        <f t="shared" si="30"/>
        <v>N.A.</v>
      </c>
      <c r="AK41" s="2">
        <f t="shared" si="30"/>
        <v>58540.139860139861</v>
      </c>
      <c r="AL41" s="2" t="str">
        <f t="shared" si="30"/>
        <v>N.A.</v>
      </c>
      <c r="AM41" s="2">
        <f t="shared" si="30"/>
        <v>4422.4123182207013</v>
      </c>
      <c r="AN41" s="2">
        <f t="shared" si="30"/>
        <v>0</v>
      </c>
      <c r="AO41" s="2" t="str">
        <f t="shared" si="30"/>
        <v>N.A.</v>
      </c>
      <c r="AP41" s="15">
        <f t="shared" si="30"/>
        <v>4458.7820598898888</v>
      </c>
      <c r="AQ41" s="13">
        <f t="shared" si="30"/>
        <v>7657.535919106549</v>
      </c>
      <c r="AR41" s="14">
        <f t="shared" si="30"/>
        <v>6955.9035669052446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52433864.999999993</v>
      </c>
      <c r="C43" s="2">
        <v>152567871.99999997</v>
      </c>
      <c r="D43" s="2">
        <v>6534710</v>
      </c>
      <c r="E43" s="2">
        <v>1992000</v>
      </c>
      <c r="F43" s="2">
        <v>588240</v>
      </c>
      <c r="G43" s="2">
        <v>41856200</v>
      </c>
      <c r="H43" s="2">
        <v>15506450</v>
      </c>
      <c r="I43" s="2">
        <v>10339600</v>
      </c>
      <c r="J43" s="2">
        <v>0</v>
      </c>
      <c r="K43" s="2"/>
      <c r="L43" s="1">
        <f t="shared" ref="L43" si="36">B43+D43+F43+H43+J43</f>
        <v>75063265</v>
      </c>
      <c r="M43" s="13">
        <f t="shared" ref="M43" si="37">C43+E43+G43+I43+K43</f>
        <v>206755671.99999997</v>
      </c>
      <c r="N43" s="17">
        <f t="shared" ref="N43" si="38">L43+M43</f>
        <v>281818937</v>
      </c>
      <c r="P43" s="4" t="s">
        <v>16</v>
      </c>
      <c r="Q43" s="2">
        <v>11275</v>
      </c>
      <c r="R43" s="2">
        <v>23693</v>
      </c>
      <c r="S43" s="2">
        <v>1072</v>
      </c>
      <c r="T43" s="2">
        <v>249</v>
      </c>
      <c r="U43" s="2">
        <v>171</v>
      </c>
      <c r="V43" s="2">
        <v>715</v>
      </c>
      <c r="W43" s="2">
        <v>4674</v>
      </c>
      <c r="X43" s="2">
        <v>2338</v>
      </c>
      <c r="Y43" s="2">
        <v>921</v>
      </c>
      <c r="Z43" s="2">
        <v>0</v>
      </c>
      <c r="AA43" s="1">
        <f t="shared" ref="AA43" si="39">Q43+S43+U43+W43+Y43</f>
        <v>18113</v>
      </c>
      <c r="AB43" s="13">
        <f t="shared" ref="AB43" si="40">R43+T43+V43+X43+Z43</f>
        <v>26995</v>
      </c>
      <c r="AC43" s="17">
        <f t="shared" ref="AC43" si="41">AA43+AB43</f>
        <v>45108</v>
      </c>
      <c r="AE43" s="4" t="s">
        <v>16</v>
      </c>
      <c r="AF43" s="2">
        <f t="shared" si="35"/>
        <v>4650.453658536585</v>
      </c>
      <c r="AG43" s="2">
        <f t="shared" si="30"/>
        <v>6439.3648757016826</v>
      </c>
      <c r="AH43" s="2">
        <f t="shared" si="30"/>
        <v>6095.811567164179</v>
      </c>
      <c r="AI43" s="2">
        <f t="shared" si="30"/>
        <v>8000</v>
      </c>
      <c r="AJ43" s="2">
        <f t="shared" si="30"/>
        <v>3440</v>
      </c>
      <c r="AK43" s="2">
        <f t="shared" si="30"/>
        <v>58540.139860139861</v>
      </c>
      <c r="AL43" s="2">
        <f t="shared" si="30"/>
        <v>3317.5973470261019</v>
      </c>
      <c r="AM43" s="2">
        <f t="shared" si="30"/>
        <v>4422.4123182207013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4144.1652404350471</v>
      </c>
      <c r="AQ43" s="13">
        <f t="shared" ref="AQ43" si="43">IFERROR(M43/AB43, "N.A.")</f>
        <v>7659.0358214484149</v>
      </c>
      <c r="AR43" s="14">
        <f t="shared" ref="AR43" si="44">IFERROR(N43/AC43, "N.A.")</f>
        <v>6247.6486875942182</v>
      </c>
    </row>
    <row r="44" spans="1:44" ht="15" customHeight="1" thickBot="1" x14ac:dyDescent="0.3">
      <c r="A44" s="5" t="s">
        <v>0</v>
      </c>
      <c r="B44" s="24">
        <f>B43+C43</f>
        <v>205001736.99999997</v>
      </c>
      <c r="C44" s="26"/>
      <c r="D44" s="24">
        <f>D43+E43</f>
        <v>8526710</v>
      </c>
      <c r="E44" s="26"/>
      <c r="F44" s="24">
        <f>F43+G43</f>
        <v>42444440</v>
      </c>
      <c r="G44" s="26"/>
      <c r="H44" s="24">
        <f>H43+I43</f>
        <v>25846050</v>
      </c>
      <c r="I44" s="26"/>
      <c r="J44" s="24">
        <f>J43+K43</f>
        <v>0</v>
      </c>
      <c r="K44" s="26"/>
      <c r="L44" s="24">
        <f>L43+M43</f>
        <v>281818937</v>
      </c>
      <c r="M44" s="25"/>
      <c r="N44" s="18">
        <f>B44+D44+F44+H44+J44</f>
        <v>281818937</v>
      </c>
      <c r="P44" s="5" t="s">
        <v>0</v>
      </c>
      <c r="Q44" s="24">
        <f>Q43+R43</f>
        <v>34968</v>
      </c>
      <c r="R44" s="26"/>
      <c r="S44" s="24">
        <f>S43+T43</f>
        <v>1321</v>
      </c>
      <c r="T44" s="26"/>
      <c r="U44" s="24">
        <f>U43+V43</f>
        <v>886</v>
      </c>
      <c r="V44" s="26"/>
      <c r="W44" s="24">
        <f>W43+X43</f>
        <v>7012</v>
      </c>
      <c r="X44" s="26"/>
      <c r="Y44" s="24">
        <f>Y43+Z43</f>
        <v>921</v>
      </c>
      <c r="Z44" s="26"/>
      <c r="AA44" s="24">
        <f>AA43+AB43</f>
        <v>45108</v>
      </c>
      <c r="AB44" s="25"/>
      <c r="AC44" s="18">
        <f>Q44+S44+U44+W44+Y44</f>
        <v>45108</v>
      </c>
      <c r="AE44" s="5" t="s">
        <v>0</v>
      </c>
      <c r="AF44" s="27">
        <f>IFERROR(B44/Q44,"N.A.")</f>
        <v>5862.5525337451372</v>
      </c>
      <c r="AG44" s="28"/>
      <c r="AH44" s="27">
        <f>IFERROR(D44/S44,"N.A.")</f>
        <v>6454.7388342165023</v>
      </c>
      <c r="AI44" s="28"/>
      <c r="AJ44" s="27">
        <f>IFERROR(F44/U44,"N.A.")</f>
        <v>47905.688487584652</v>
      </c>
      <c r="AK44" s="28"/>
      <c r="AL44" s="27">
        <f>IFERROR(H44/W44,"N.A.")</f>
        <v>3685.9740444951512</v>
      </c>
      <c r="AM44" s="28"/>
      <c r="AN44" s="27">
        <f>IFERROR(J44/Y44,"N.A.")</f>
        <v>0</v>
      </c>
      <c r="AO44" s="28"/>
      <c r="AP44" s="27">
        <f>IFERROR(L44/AA44,"N.A.")</f>
        <v>6247.6486875942182</v>
      </c>
      <c r="AQ44" s="28"/>
      <c r="AR44" s="16">
        <f>IFERROR(N44/AC44, "N.A.")</f>
        <v>6247.6486875942182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13162520</v>
      </c>
      <c r="C15" s="2"/>
      <c r="D15" s="2">
        <v>4086720</v>
      </c>
      <c r="E15" s="2"/>
      <c r="F15" s="2">
        <v>3583150</v>
      </c>
      <c r="G15" s="2"/>
      <c r="H15" s="2">
        <v>1248205.9999999998</v>
      </c>
      <c r="I15" s="2"/>
      <c r="J15" s="2">
        <v>0</v>
      </c>
      <c r="K15" s="2"/>
      <c r="L15" s="1">
        <f>B15+D15+F15+H15+J15</f>
        <v>22080596</v>
      </c>
      <c r="M15" s="13">
        <f>C15+E15+G15+I15+K15</f>
        <v>0</v>
      </c>
      <c r="N15" s="14">
        <f>L15+M15</f>
        <v>22080596</v>
      </c>
      <c r="P15" s="3" t="s">
        <v>12</v>
      </c>
      <c r="Q15" s="2">
        <v>2465</v>
      </c>
      <c r="R15" s="2">
        <v>0</v>
      </c>
      <c r="S15" s="2">
        <v>937</v>
      </c>
      <c r="T15" s="2">
        <v>0</v>
      </c>
      <c r="U15" s="2">
        <v>650</v>
      </c>
      <c r="V15" s="2">
        <v>0</v>
      </c>
      <c r="W15" s="2">
        <v>1403</v>
      </c>
      <c r="X15" s="2">
        <v>0</v>
      </c>
      <c r="Y15" s="2">
        <v>233</v>
      </c>
      <c r="Z15" s="2">
        <v>0</v>
      </c>
      <c r="AA15" s="1">
        <f>Q15+S15+U15+W15+Y15</f>
        <v>5688</v>
      </c>
      <c r="AB15" s="13">
        <f>R15+T15+V15+X15+Z15</f>
        <v>0</v>
      </c>
      <c r="AC15" s="14">
        <f>AA15+AB15</f>
        <v>5688</v>
      </c>
      <c r="AE15" s="3" t="s">
        <v>12</v>
      </c>
      <c r="AF15" s="2">
        <f>IFERROR(B15/Q15, "N.A.")</f>
        <v>5339.7647058823532</v>
      </c>
      <c r="AG15" s="2" t="str">
        <f t="shared" ref="AG15:AR19" si="0">IFERROR(C15/R15, "N.A.")</f>
        <v>N.A.</v>
      </c>
      <c r="AH15" s="2">
        <f t="shared" si="0"/>
        <v>4361.4941302027746</v>
      </c>
      <c r="AI15" s="2" t="str">
        <f t="shared" si="0"/>
        <v>N.A.</v>
      </c>
      <c r="AJ15" s="2">
        <f t="shared" si="0"/>
        <v>5512.5384615384619</v>
      </c>
      <c r="AK15" s="2" t="str">
        <f t="shared" si="0"/>
        <v>N.A.</v>
      </c>
      <c r="AL15" s="2">
        <f t="shared" si="0"/>
        <v>889.66928011404116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3881.9613220815754</v>
      </c>
      <c r="AQ15" s="13" t="str">
        <f t="shared" si="0"/>
        <v>N.A.</v>
      </c>
      <c r="AR15" s="14">
        <f t="shared" si="0"/>
        <v>3881.9613220815754</v>
      </c>
    </row>
    <row r="16" spans="1:44" ht="15" customHeight="1" thickBot="1" x14ac:dyDescent="0.3">
      <c r="A16" s="3" t="s">
        <v>13</v>
      </c>
      <c r="B16" s="2">
        <v>3256070.0000000005</v>
      </c>
      <c r="C16" s="2">
        <v>490000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3256070.0000000005</v>
      </c>
      <c r="M16" s="13">
        <f t="shared" si="1"/>
        <v>490000</v>
      </c>
      <c r="N16" s="14">
        <f t="shared" ref="N16:N18" si="2">L16+M16</f>
        <v>3746070.0000000005</v>
      </c>
      <c r="P16" s="3" t="s">
        <v>13</v>
      </c>
      <c r="Q16" s="2">
        <v>1147</v>
      </c>
      <c r="R16" s="2">
        <v>98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1147</v>
      </c>
      <c r="AB16" s="13">
        <f t="shared" si="3"/>
        <v>98</v>
      </c>
      <c r="AC16" s="14">
        <f t="shared" ref="AC16:AC18" si="4">AA16+AB16</f>
        <v>1245</v>
      </c>
      <c r="AE16" s="3" t="s">
        <v>13</v>
      </c>
      <c r="AF16" s="2">
        <f t="shared" ref="AF16:AF19" si="5">IFERROR(B16/Q16, "N.A.")</f>
        <v>2838.7707061900614</v>
      </c>
      <c r="AG16" s="2">
        <f t="shared" si="0"/>
        <v>5000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2838.7707061900614</v>
      </c>
      <c r="AQ16" s="13">
        <f t="shared" si="0"/>
        <v>5000</v>
      </c>
      <c r="AR16" s="14">
        <f t="shared" si="0"/>
        <v>3008.8915662650606</v>
      </c>
    </row>
    <row r="17" spans="1:44" ht="15" customHeight="1" thickBot="1" x14ac:dyDescent="0.3">
      <c r="A17" s="3" t="s">
        <v>14</v>
      </c>
      <c r="B17" s="2">
        <v>35908299.999999993</v>
      </c>
      <c r="C17" s="2">
        <v>77700139.999999985</v>
      </c>
      <c r="D17" s="2">
        <v>1264200</v>
      </c>
      <c r="E17" s="2"/>
      <c r="F17" s="2"/>
      <c r="G17" s="2">
        <v>1685600</v>
      </c>
      <c r="H17" s="2"/>
      <c r="I17" s="2">
        <v>3690000</v>
      </c>
      <c r="J17" s="2">
        <v>0</v>
      </c>
      <c r="K17" s="2"/>
      <c r="L17" s="1">
        <f t="shared" si="1"/>
        <v>37172499.999999993</v>
      </c>
      <c r="M17" s="13">
        <f t="shared" si="1"/>
        <v>83075739.999999985</v>
      </c>
      <c r="N17" s="14">
        <f t="shared" si="2"/>
        <v>120248239.99999997</v>
      </c>
      <c r="P17" s="3" t="s">
        <v>14</v>
      </c>
      <c r="Q17" s="2">
        <v>5310</v>
      </c>
      <c r="R17" s="2">
        <v>12619</v>
      </c>
      <c r="S17" s="2">
        <v>196</v>
      </c>
      <c r="T17" s="2">
        <v>0</v>
      </c>
      <c r="U17" s="2">
        <v>0</v>
      </c>
      <c r="V17" s="2">
        <v>98</v>
      </c>
      <c r="W17" s="2">
        <v>0</v>
      </c>
      <c r="X17" s="2">
        <v>356</v>
      </c>
      <c r="Y17" s="2">
        <v>1126</v>
      </c>
      <c r="Z17" s="2">
        <v>0</v>
      </c>
      <c r="AA17" s="1">
        <f t="shared" si="3"/>
        <v>6632</v>
      </c>
      <c r="AB17" s="13">
        <f t="shared" si="3"/>
        <v>13073</v>
      </c>
      <c r="AC17" s="14">
        <f t="shared" si="4"/>
        <v>19705</v>
      </c>
      <c r="AE17" s="3" t="s">
        <v>14</v>
      </c>
      <c r="AF17" s="2">
        <f t="shared" si="5"/>
        <v>6762.3917137476446</v>
      </c>
      <c r="AG17" s="2">
        <f t="shared" si="0"/>
        <v>6157.3928203502646</v>
      </c>
      <c r="AH17" s="2">
        <f t="shared" si="0"/>
        <v>6450</v>
      </c>
      <c r="AI17" s="2" t="str">
        <f t="shared" si="0"/>
        <v>N.A.</v>
      </c>
      <c r="AJ17" s="2" t="str">
        <f t="shared" si="0"/>
        <v>N.A.</v>
      </c>
      <c r="AK17" s="2">
        <f t="shared" si="0"/>
        <v>17200</v>
      </c>
      <c r="AL17" s="2" t="str">
        <f t="shared" si="0"/>
        <v>N.A.</v>
      </c>
      <c r="AM17" s="2">
        <f t="shared" si="0"/>
        <v>10365.168539325843</v>
      </c>
      <c r="AN17" s="2">
        <f t="shared" si="0"/>
        <v>0</v>
      </c>
      <c r="AO17" s="2" t="str">
        <f t="shared" si="0"/>
        <v>N.A.</v>
      </c>
      <c r="AP17" s="15">
        <f t="shared" si="0"/>
        <v>5605.021109770807</v>
      </c>
      <c r="AQ17" s="13">
        <f t="shared" si="0"/>
        <v>6354.7571330222581</v>
      </c>
      <c r="AR17" s="14">
        <f t="shared" si="0"/>
        <v>6102.4227353463575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3699820.0000000005</v>
      </c>
      <c r="I18" s="2"/>
      <c r="J18" s="2">
        <v>0</v>
      </c>
      <c r="K18" s="2"/>
      <c r="L18" s="1">
        <f t="shared" si="1"/>
        <v>3699820.0000000005</v>
      </c>
      <c r="M18" s="13">
        <f t="shared" si="1"/>
        <v>0</v>
      </c>
      <c r="N18" s="14">
        <f t="shared" si="2"/>
        <v>3699820.0000000005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3861</v>
      </c>
      <c r="X18" s="2">
        <v>0</v>
      </c>
      <c r="Y18" s="2">
        <v>221</v>
      </c>
      <c r="Z18" s="2">
        <v>0</v>
      </c>
      <c r="AA18" s="1">
        <f t="shared" si="3"/>
        <v>4082</v>
      </c>
      <c r="AB18" s="13">
        <f t="shared" si="3"/>
        <v>0</v>
      </c>
      <c r="AC18" s="17">
        <f t="shared" si="4"/>
        <v>4082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958.25433825433834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906.37432631063211</v>
      </c>
      <c r="AQ18" s="13" t="str">
        <f t="shared" si="0"/>
        <v>N.A.</v>
      </c>
      <c r="AR18" s="14">
        <f t="shared" si="0"/>
        <v>906.37432631063211</v>
      </c>
    </row>
    <row r="19" spans="1:44" ht="15" customHeight="1" thickBot="1" x14ac:dyDescent="0.3">
      <c r="A19" s="4" t="s">
        <v>16</v>
      </c>
      <c r="B19" s="2">
        <v>52326890</v>
      </c>
      <c r="C19" s="2">
        <v>78190140.000000015</v>
      </c>
      <c r="D19" s="2">
        <v>5350920</v>
      </c>
      <c r="E19" s="2"/>
      <c r="F19" s="2">
        <v>3583150</v>
      </c>
      <c r="G19" s="2">
        <v>1685600</v>
      </c>
      <c r="H19" s="2">
        <v>4948026.0000000009</v>
      </c>
      <c r="I19" s="2">
        <v>3690000</v>
      </c>
      <c r="J19" s="2">
        <v>0</v>
      </c>
      <c r="K19" s="2"/>
      <c r="L19" s="1">
        <f t="shared" ref="L19" si="6">B19+D19+F19+H19+J19</f>
        <v>66208986</v>
      </c>
      <c r="M19" s="13">
        <f t="shared" ref="M19" si="7">C19+E19+G19+I19+K19</f>
        <v>83565740.000000015</v>
      </c>
      <c r="N19" s="17">
        <f t="shared" ref="N19" si="8">L19+M19</f>
        <v>149774726</v>
      </c>
      <c r="P19" s="4" t="s">
        <v>16</v>
      </c>
      <c r="Q19" s="2">
        <v>8922</v>
      </c>
      <c r="R19" s="2">
        <v>12717</v>
      </c>
      <c r="S19" s="2">
        <v>1133</v>
      </c>
      <c r="T19" s="2">
        <v>0</v>
      </c>
      <c r="U19" s="2">
        <v>650</v>
      </c>
      <c r="V19" s="2">
        <v>98</v>
      </c>
      <c r="W19" s="2">
        <v>5264</v>
      </c>
      <c r="X19" s="2">
        <v>356</v>
      </c>
      <c r="Y19" s="2">
        <v>1580</v>
      </c>
      <c r="Z19" s="2">
        <v>0</v>
      </c>
      <c r="AA19" s="1">
        <f t="shared" ref="AA19" si="9">Q19+S19+U19+W19+Y19</f>
        <v>17549</v>
      </c>
      <c r="AB19" s="13">
        <f t="shared" ref="AB19" si="10">R19+T19+V19+X19+Z19</f>
        <v>13171</v>
      </c>
      <c r="AC19" s="14">
        <f t="shared" ref="AC19" si="11">AA19+AB19</f>
        <v>30720</v>
      </c>
      <c r="AE19" s="4" t="s">
        <v>16</v>
      </c>
      <c r="AF19" s="2">
        <f t="shared" si="5"/>
        <v>5864.9282672046629</v>
      </c>
      <c r="AG19" s="2">
        <f t="shared" si="0"/>
        <v>6148.4736966265637</v>
      </c>
      <c r="AH19" s="2">
        <f t="shared" si="0"/>
        <v>4722.7890556045895</v>
      </c>
      <c r="AI19" s="2" t="str">
        <f t="shared" si="0"/>
        <v>N.A.</v>
      </c>
      <c r="AJ19" s="2">
        <f t="shared" si="0"/>
        <v>5512.5384615384619</v>
      </c>
      <c r="AK19" s="2">
        <f t="shared" si="0"/>
        <v>17200</v>
      </c>
      <c r="AL19" s="2">
        <f t="shared" si="0"/>
        <v>939.97454407294856</v>
      </c>
      <c r="AM19" s="2">
        <f t="shared" si="0"/>
        <v>10365.168539325843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3772.8067696165022</v>
      </c>
      <c r="AQ19" s="13">
        <f t="shared" ref="AQ19" si="13">IFERROR(M19/AB19, "N.A.")</f>
        <v>6344.6769417660025</v>
      </c>
      <c r="AR19" s="14">
        <f t="shared" ref="AR19" si="14">IFERROR(N19/AC19, "N.A.")</f>
        <v>4875.4793619791662</v>
      </c>
    </row>
    <row r="20" spans="1:44" ht="15" customHeight="1" thickBot="1" x14ac:dyDescent="0.3">
      <c r="A20" s="5" t="s">
        <v>0</v>
      </c>
      <c r="B20" s="24">
        <f>B19+C19</f>
        <v>130517030.00000001</v>
      </c>
      <c r="C20" s="26"/>
      <c r="D20" s="24">
        <f>D19+E19</f>
        <v>5350920</v>
      </c>
      <c r="E20" s="26"/>
      <c r="F20" s="24">
        <f>F19+G19</f>
        <v>5268750</v>
      </c>
      <c r="G20" s="26"/>
      <c r="H20" s="24">
        <f>H19+I19</f>
        <v>8638026</v>
      </c>
      <c r="I20" s="26"/>
      <c r="J20" s="24">
        <f>J19+K19</f>
        <v>0</v>
      </c>
      <c r="K20" s="26"/>
      <c r="L20" s="24">
        <f>L19+M19</f>
        <v>149774726</v>
      </c>
      <c r="M20" s="25"/>
      <c r="N20" s="18">
        <f>B20+D20+F20+H20+J20</f>
        <v>149774726</v>
      </c>
      <c r="P20" s="5" t="s">
        <v>0</v>
      </c>
      <c r="Q20" s="24">
        <f>Q19+R19</f>
        <v>21639</v>
      </c>
      <c r="R20" s="26"/>
      <c r="S20" s="24">
        <f>S19+T19</f>
        <v>1133</v>
      </c>
      <c r="T20" s="26"/>
      <c r="U20" s="24">
        <f>U19+V19</f>
        <v>748</v>
      </c>
      <c r="V20" s="26"/>
      <c r="W20" s="24">
        <f>W19+X19</f>
        <v>5620</v>
      </c>
      <c r="X20" s="26"/>
      <c r="Y20" s="24">
        <f>Y19+Z19</f>
        <v>1580</v>
      </c>
      <c r="Z20" s="26"/>
      <c r="AA20" s="24">
        <f>AA19+AB19</f>
        <v>30720</v>
      </c>
      <c r="AB20" s="26"/>
      <c r="AC20" s="19">
        <f>Q20+S20+U20+W20+Y20</f>
        <v>30720</v>
      </c>
      <c r="AE20" s="5" t="s">
        <v>0</v>
      </c>
      <c r="AF20" s="27">
        <f>IFERROR(B20/Q20,"N.A.")</f>
        <v>6031.5647673182684</v>
      </c>
      <c r="AG20" s="28"/>
      <c r="AH20" s="27">
        <f>IFERROR(D20/S20,"N.A.")</f>
        <v>4722.7890556045895</v>
      </c>
      <c r="AI20" s="28"/>
      <c r="AJ20" s="27">
        <f>IFERROR(F20/U20,"N.A.")</f>
        <v>7043.7834224598928</v>
      </c>
      <c r="AK20" s="28"/>
      <c r="AL20" s="27">
        <f>IFERROR(H20/W20,"N.A.")</f>
        <v>1537.0153024911033</v>
      </c>
      <c r="AM20" s="28"/>
      <c r="AN20" s="27">
        <f>IFERROR(J20/Y20,"N.A.")</f>
        <v>0</v>
      </c>
      <c r="AO20" s="28"/>
      <c r="AP20" s="27">
        <f>IFERROR(L20/AA20,"N.A.")</f>
        <v>4875.4793619791662</v>
      </c>
      <c r="AQ20" s="28"/>
      <c r="AR20" s="16">
        <f>IFERROR(N20/AC20, "N.A.")</f>
        <v>4875.4793619791662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12858720.000000002</v>
      </c>
      <c r="C27" s="2"/>
      <c r="D27" s="2">
        <v>4086720</v>
      </c>
      <c r="E27" s="2"/>
      <c r="F27" s="2">
        <v>3472650</v>
      </c>
      <c r="G27" s="2"/>
      <c r="H27" s="2">
        <v>38012</v>
      </c>
      <c r="I27" s="2"/>
      <c r="J27" s="2"/>
      <c r="K27" s="2"/>
      <c r="L27" s="1">
        <f>B27+D27+F27+H27+J27</f>
        <v>20456102</v>
      </c>
      <c r="M27" s="13">
        <f>C27+E27+G27+I27+K27</f>
        <v>0</v>
      </c>
      <c r="N27" s="14">
        <f>L27+M27</f>
        <v>20456102</v>
      </c>
      <c r="P27" s="3" t="s">
        <v>12</v>
      </c>
      <c r="Q27" s="2">
        <v>2367</v>
      </c>
      <c r="R27" s="2">
        <v>0</v>
      </c>
      <c r="S27" s="2">
        <v>937</v>
      </c>
      <c r="T27" s="2">
        <v>0</v>
      </c>
      <c r="U27" s="2">
        <v>429</v>
      </c>
      <c r="V27" s="2">
        <v>0</v>
      </c>
      <c r="W27" s="2">
        <v>221</v>
      </c>
      <c r="X27" s="2">
        <v>0</v>
      </c>
      <c r="Y27" s="2">
        <v>0</v>
      </c>
      <c r="Z27" s="2">
        <v>0</v>
      </c>
      <c r="AA27" s="1">
        <f>Q27+S27+U27+W27+Y27</f>
        <v>3954</v>
      </c>
      <c r="AB27" s="13">
        <f>R27+T27+V27+X27+Z27</f>
        <v>0</v>
      </c>
      <c r="AC27" s="14">
        <f>AA27+AB27</f>
        <v>3954</v>
      </c>
      <c r="AE27" s="3" t="s">
        <v>12</v>
      </c>
      <c r="AF27" s="2">
        <f>IFERROR(B27/Q27, "N.A.")</f>
        <v>5432.4968314321932</v>
      </c>
      <c r="AG27" s="2" t="str">
        <f t="shared" ref="AG27:AR31" si="15">IFERROR(C27/R27, "N.A.")</f>
        <v>N.A.</v>
      </c>
      <c r="AH27" s="2">
        <f t="shared" si="15"/>
        <v>4361.4941302027746</v>
      </c>
      <c r="AI27" s="2" t="str">
        <f t="shared" si="15"/>
        <v>N.A.</v>
      </c>
      <c r="AJ27" s="2">
        <f t="shared" si="15"/>
        <v>8094.7552447552443</v>
      </c>
      <c r="AK27" s="2" t="str">
        <f t="shared" si="15"/>
        <v>N.A.</v>
      </c>
      <c r="AL27" s="2">
        <f t="shared" si="15"/>
        <v>172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5173.520991401113</v>
      </c>
      <c r="AQ27" s="13" t="str">
        <f t="shared" si="15"/>
        <v>N.A.</v>
      </c>
      <c r="AR27" s="14">
        <f t="shared" si="15"/>
        <v>5173.520991401113</v>
      </c>
    </row>
    <row r="28" spans="1:44" ht="15" customHeight="1" thickBot="1" x14ac:dyDescent="0.3">
      <c r="A28" s="3" t="s">
        <v>13</v>
      </c>
      <c r="B28" s="2">
        <v>2217210</v>
      </c>
      <c r="C28" s="2">
        <v>490000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2217210</v>
      </c>
      <c r="M28" s="13">
        <f t="shared" si="16"/>
        <v>490000</v>
      </c>
      <c r="N28" s="14">
        <f t="shared" ref="N28:N30" si="17">L28+M28</f>
        <v>2707210</v>
      </c>
      <c r="P28" s="3" t="s">
        <v>13</v>
      </c>
      <c r="Q28" s="2">
        <v>415</v>
      </c>
      <c r="R28" s="2">
        <v>98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415</v>
      </c>
      <c r="AB28" s="13">
        <f t="shared" si="18"/>
        <v>98</v>
      </c>
      <c r="AC28" s="14">
        <f t="shared" ref="AC28:AC30" si="19">AA28+AB28</f>
        <v>513</v>
      </c>
      <c r="AE28" s="3" t="s">
        <v>13</v>
      </c>
      <c r="AF28" s="2">
        <f t="shared" ref="AF28:AF31" si="20">IFERROR(B28/Q28, "N.A.")</f>
        <v>5342.674698795181</v>
      </c>
      <c r="AG28" s="2">
        <f t="shared" si="15"/>
        <v>5000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5342.674698795181</v>
      </c>
      <c r="AQ28" s="13">
        <f t="shared" si="15"/>
        <v>5000</v>
      </c>
      <c r="AR28" s="14">
        <f t="shared" si="15"/>
        <v>5277.2124756335279</v>
      </c>
    </row>
    <row r="29" spans="1:44" ht="15" customHeight="1" thickBot="1" x14ac:dyDescent="0.3">
      <c r="A29" s="3" t="s">
        <v>14</v>
      </c>
      <c r="B29" s="2">
        <v>26224200.000000004</v>
      </c>
      <c r="C29" s="2">
        <v>61943219.999999993</v>
      </c>
      <c r="D29" s="2"/>
      <c r="E29" s="2"/>
      <c r="F29" s="2"/>
      <c r="G29" s="2">
        <v>1685600</v>
      </c>
      <c r="H29" s="2"/>
      <c r="I29" s="2">
        <v>3690000</v>
      </c>
      <c r="J29" s="2">
        <v>0</v>
      </c>
      <c r="K29" s="2"/>
      <c r="L29" s="1">
        <f t="shared" si="16"/>
        <v>26224200.000000004</v>
      </c>
      <c r="M29" s="13">
        <f t="shared" si="16"/>
        <v>67318820</v>
      </c>
      <c r="N29" s="14">
        <f t="shared" si="17"/>
        <v>93543020</v>
      </c>
      <c r="P29" s="3" t="s">
        <v>14</v>
      </c>
      <c r="Q29" s="2">
        <v>3592</v>
      </c>
      <c r="R29" s="2">
        <v>9221</v>
      </c>
      <c r="S29" s="2">
        <v>0</v>
      </c>
      <c r="T29" s="2">
        <v>0</v>
      </c>
      <c r="U29" s="2">
        <v>0</v>
      </c>
      <c r="V29" s="2">
        <v>98</v>
      </c>
      <c r="W29" s="2">
        <v>0</v>
      </c>
      <c r="X29" s="2">
        <v>123</v>
      </c>
      <c r="Y29" s="2">
        <v>194</v>
      </c>
      <c r="Z29" s="2">
        <v>0</v>
      </c>
      <c r="AA29" s="1">
        <f t="shared" si="18"/>
        <v>3786</v>
      </c>
      <c r="AB29" s="13">
        <f t="shared" si="18"/>
        <v>9442</v>
      </c>
      <c r="AC29" s="14">
        <f t="shared" si="19"/>
        <v>13228</v>
      </c>
      <c r="AE29" s="3" t="s">
        <v>14</v>
      </c>
      <c r="AF29" s="2">
        <f t="shared" si="20"/>
        <v>7300.723830734968</v>
      </c>
      <c r="AG29" s="2">
        <f t="shared" si="15"/>
        <v>6717.624986443986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17200</v>
      </c>
      <c r="AL29" s="2" t="str">
        <f t="shared" si="15"/>
        <v>N.A.</v>
      </c>
      <c r="AM29" s="2">
        <f t="shared" si="15"/>
        <v>30000</v>
      </c>
      <c r="AN29" s="2">
        <f t="shared" si="15"/>
        <v>0</v>
      </c>
      <c r="AO29" s="2" t="str">
        <f t="shared" si="15"/>
        <v>N.A.</v>
      </c>
      <c r="AP29" s="15">
        <f t="shared" si="15"/>
        <v>6926.6244057052309</v>
      </c>
      <c r="AQ29" s="13">
        <f t="shared" si="15"/>
        <v>7129.7203982207157</v>
      </c>
      <c r="AR29" s="14">
        <f t="shared" si="15"/>
        <v>7071.5920774115511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3699820.0000000005</v>
      </c>
      <c r="I30" s="2"/>
      <c r="J30" s="2">
        <v>0</v>
      </c>
      <c r="K30" s="2"/>
      <c r="L30" s="1">
        <f t="shared" si="16"/>
        <v>3699820.0000000005</v>
      </c>
      <c r="M30" s="13">
        <f t="shared" si="16"/>
        <v>0</v>
      </c>
      <c r="N30" s="14">
        <f t="shared" si="17"/>
        <v>3699820.0000000005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3861</v>
      </c>
      <c r="X30" s="2">
        <v>0</v>
      </c>
      <c r="Y30" s="2">
        <v>221</v>
      </c>
      <c r="Z30" s="2">
        <v>0</v>
      </c>
      <c r="AA30" s="1">
        <f t="shared" si="18"/>
        <v>4082</v>
      </c>
      <c r="AB30" s="13">
        <f t="shared" si="18"/>
        <v>0</v>
      </c>
      <c r="AC30" s="17">
        <f t="shared" si="19"/>
        <v>4082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958.25433825433834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906.37432631063211</v>
      </c>
      <c r="AQ30" s="13" t="str">
        <f t="shared" si="15"/>
        <v>N.A.</v>
      </c>
      <c r="AR30" s="14">
        <f t="shared" si="15"/>
        <v>906.37432631063211</v>
      </c>
    </row>
    <row r="31" spans="1:44" ht="15" customHeight="1" thickBot="1" x14ac:dyDescent="0.3">
      <c r="A31" s="4" t="s">
        <v>16</v>
      </c>
      <c r="B31" s="2">
        <v>41300130</v>
      </c>
      <c r="C31" s="2">
        <v>62433220.000000007</v>
      </c>
      <c r="D31" s="2">
        <v>4086720</v>
      </c>
      <c r="E31" s="2"/>
      <c r="F31" s="2">
        <v>3472650</v>
      </c>
      <c r="G31" s="2">
        <v>1685600</v>
      </c>
      <c r="H31" s="2">
        <v>3737832</v>
      </c>
      <c r="I31" s="2">
        <v>3690000</v>
      </c>
      <c r="J31" s="2">
        <v>0</v>
      </c>
      <c r="K31" s="2"/>
      <c r="L31" s="1">
        <f t="shared" ref="L31" si="21">B31+D31+F31+H31+J31</f>
        <v>52597332</v>
      </c>
      <c r="M31" s="13">
        <f t="shared" ref="M31" si="22">C31+E31+G31+I31+K31</f>
        <v>67808820</v>
      </c>
      <c r="N31" s="17">
        <f t="shared" ref="N31" si="23">L31+M31</f>
        <v>120406152</v>
      </c>
      <c r="P31" s="4" t="s">
        <v>16</v>
      </c>
      <c r="Q31" s="2">
        <v>6374</v>
      </c>
      <c r="R31" s="2">
        <v>9319</v>
      </c>
      <c r="S31" s="2">
        <v>937</v>
      </c>
      <c r="T31" s="2">
        <v>0</v>
      </c>
      <c r="U31" s="2">
        <v>429</v>
      </c>
      <c r="V31" s="2">
        <v>98</v>
      </c>
      <c r="W31" s="2">
        <v>4082</v>
      </c>
      <c r="X31" s="2">
        <v>123</v>
      </c>
      <c r="Y31" s="2">
        <v>415</v>
      </c>
      <c r="Z31" s="2">
        <v>0</v>
      </c>
      <c r="AA31" s="1">
        <f t="shared" ref="AA31" si="24">Q31+S31+U31+W31+Y31</f>
        <v>12237</v>
      </c>
      <c r="AB31" s="13">
        <f t="shared" ref="AB31" si="25">R31+T31+V31+X31+Z31</f>
        <v>9540</v>
      </c>
      <c r="AC31" s="14">
        <f t="shared" ref="AC31" si="26">AA31+AB31</f>
        <v>21777</v>
      </c>
      <c r="AE31" s="4" t="s">
        <v>16</v>
      </c>
      <c r="AF31" s="2">
        <f t="shared" si="20"/>
        <v>6479.4681518669595</v>
      </c>
      <c r="AG31" s="2">
        <f t="shared" si="15"/>
        <v>6699.5621847837756</v>
      </c>
      <c r="AH31" s="2">
        <f t="shared" si="15"/>
        <v>4361.4941302027746</v>
      </c>
      <c r="AI31" s="2" t="str">
        <f t="shared" si="15"/>
        <v>N.A.</v>
      </c>
      <c r="AJ31" s="2">
        <f t="shared" si="15"/>
        <v>8094.7552447552443</v>
      </c>
      <c r="AK31" s="2">
        <f t="shared" si="15"/>
        <v>17200</v>
      </c>
      <c r="AL31" s="2">
        <f t="shared" si="15"/>
        <v>915.68642822146012</v>
      </c>
      <c r="AM31" s="2">
        <f t="shared" si="15"/>
        <v>30000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4298.2211326305469</v>
      </c>
      <c r="AQ31" s="13">
        <f t="shared" ref="AQ31" si="28">IFERROR(M31/AB31, "N.A.")</f>
        <v>7107.8427672955977</v>
      </c>
      <c r="AR31" s="14">
        <f t="shared" ref="AR31" si="29">IFERROR(N31/AC31, "N.A.")</f>
        <v>5529.0513844882216</v>
      </c>
    </row>
    <row r="32" spans="1:44" ht="15" customHeight="1" thickBot="1" x14ac:dyDescent="0.3">
      <c r="A32" s="5" t="s">
        <v>0</v>
      </c>
      <c r="B32" s="24">
        <f>B31+C31</f>
        <v>103733350</v>
      </c>
      <c r="C32" s="26"/>
      <c r="D32" s="24">
        <f>D31+E31</f>
        <v>4086720</v>
      </c>
      <c r="E32" s="26"/>
      <c r="F32" s="24">
        <f>F31+G31</f>
        <v>5158250</v>
      </c>
      <c r="G32" s="26"/>
      <c r="H32" s="24">
        <f>H31+I31</f>
        <v>7427832</v>
      </c>
      <c r="I32" s="26"/>
      <c r="J32" s="24">
        <f>J31+K31</f>
        <v>0</v>
      </c>
      <c r="K32" s="26"/>
      <c r="L32" s="24">
        <f>L31+M31</f>
        <v>120406152</v>
      </c>
      <c r="M32" s="25"/>
      <c r="N32" s="18">
        <f>B32+D32+F32+H32+J32</f>
        <v>120406152</v>
      </c>
      <c r="P32" s="5" t="s">
        <v>0</v>
      </c>
      <c r="Q32" s="24">
        <f>Q31+R31</f>
        <v>15693</v>
      </c>
      <c r="R32" s="26"/>
      <c r="S32" s="24">
        <f>S31+T31</f>
        <v>937</v>
      </c>
      <c r="T32" s="26"/>
      <c r="U32" s="24">
        <f>U31+V31</f>
        <v>527</v>
      </c>
      <c r="V32" s="26"/>
      <c r="W32" s="24">
        <f>W31+X31</f>
        <v>4205</v>
      </c>
      <c r="X32" s="26"/>
      <c r="Y32" s="24">
        <f>Y31+Z31</f>
        <v>415</v>
      </c>
      <c r="Z32" s="26"/>
      <c r="AA32" s="24">
        <f>AA31+AB31</f>
        <v>21777</v>
      </c>
      <c r="AB32" s="26"/>
      <c r="AC32" s="19">
        <f>Q32+S32+U32+W32+Y32</f>
        <v>21777</v>
      </c>
      <c r="AE32" s="5" t="s">
        <v>0</v>
      </c>
      <c r="AF32" s="27">
        <f>IFERROR(B32/Q32,"N.A.")</f>
        <v>6610.1669534187213</v>
      </c>
      <c r="AG32" s="28"/>
      <c r="AH32" s="27">
        <f>IFERROR(D32/S32,"N.A.")</f>
        <v>4361.4941302027746</v>
      </c>
      <c r="AI32" s="28"/>
      <c r="AJ32" s="27">
        <f>IFERROR(F32/U32,"N.A.")</f>
        <v>9787.9506641366224</v>
      </c>
      <c r="AK32" s="28"/>
      <c r="AL32" s="27">
        <f>IFERROR(H32/W32,"N.A.")</f>
        <v>1766.4285374554102</v>
      </c>
      <c r="AM32" s="28"/>
      <c r="AN32" s="27">
        <f>IFERROR(J32/Y32,"N.A.")</f>
        <v>0</v>
      </c>
      <c r="AO32" s="28"/>
      <c r="AP32" s="27">
        <f>IFERROR(L32/AA32,"N.A.")</f>
        <v>5529.0513844882216</v>
      </c>
      <c r="AQ32" s="28"/>
      <c r="AR32" s="16">
        <f>IFERROR(N32/AC32, "N.A.")</f>
        <v>5529.0513844882216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303800</v>
      </c>
      <c r="C39" s="2"/>
      <c r="D39" s="2"/>
      <c r="E39" s="2"/>
      <c r="F39" s="2">
        <v>110500</v>
      </c>
      <c r="G39" s="2"/>
      <c r="H39" s="2">
        <v>1210193.9999999998</v>
      </c>
      <c r="I39" s="2"/>
      <c r="J39" s="2">
        <v>0</v>
      </c>
      <c r="K39" s="2"/>
      <c r="L39" s="1">
        <f>B39+D39+F39+H39+J39</f>
        <v>1624493.9999999998</v>
      </c>
      <c r="M39" s="13">
        <f>C39+E39+G39+I39+K39</f>
        <v>0</v>
      </c>
      <c r="N39" s="14">
        <f>L39+M39</f>
        <v>1624493.9999999998</v>
      </c>
      <c r="P39" s="3" t="s">
        <v>12</v>
      </c>
      <c r="Q39" s="2">
        <v>98</v>
      </c>
      <c r="R39" s="2">
        <v>0</v>
      </c>
      <c r="S39" s="2">
        <v>0</v>
      </c>
      <c r="T39" s="2">
        <v>0</v>
      </c>
      <c r="U39" s="2">
        <v>221</v>
      </c>
      <c r="V39" s="2">
        <v>0</v>
      </c>
      <c r="W39" s="2">
        <v>1182</v>
      </c>
      <c r="X39" s="2">
        <v>0</v>
      </c>
      <c r="Y39" s="2">
        <v>233</v>
      </c>
      <c r="Z39" s="2">
        <v>0</v>
      </c>
      <c r="AA39" s="1">
        <f>Q39+S39+U39+W39+Y39</f>
        <v>1734</v>
      </c>
      <c r="AB39" s="13">
        <f>R39+T39+V39+X39+Z39</f>
        <v>0</v>
      </c>
      <c r="AC39" s="14">
        <f>AA39+AB39</f>
        <v>1734</v>
      </c>
      <c r="AE39" s="3" t="s">
        <v>12</v>
      </c>
      <c r="AF39" s="2">
        <f>IFERROR(B39/Q39, "N.A.")</f>
        <v>3100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500</v>
      </c>
      <c r="AK39" s="2" t="str">
        <f t="shared" si="30"/>
        <v>N.A.</v>
      </c>
      <c r="AL39" s="2">
        <f t="shared" si="30"/>
        <v>1023.8527918781724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936.84775086505181</v>
      </c>
      <c r="AQ39" s="13" t="str">
        <f t="shared" si="30"/>
        <v>N.A.</v>
      </c>
      <c r="AR39" s="14">
        <f t="shared" si="30"/>
        <v>936.84775086505181</v>
      </c>
    </row>
    <row r="40" spans="1:44" ht="15" customHeight="1" thickBot="1" x14ac:dyDescent="0.3">
      <c r="A40" s="3" t="s">
        <v>13</v>
      </c>
      <c r="B40" s="2">
        <v>1038860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1038860</v>
      </c>
      <c r="M40" s="13">
        <f t="shared" si="31"/>
        <v>0</v>
      </c>
      <c r="N40" s="14">
        <f t="shared" ref="N40:N42" si="32">L40+M40</f>
        <v>1038860</v>
      </c>
      <c r="P40" s="3" t="s">
        <v>13</v>
      </c>
      <c r="Q40" s="2">
        <v>732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732</v>
      </c>
      <c r="AB40" s="13">
        <f t="shared" si="33"/>
        <v>0</v>
      </c>
      <c r="AC40" s="14">
        <f t="shared" ref="AC40:AC42" si="34">AA40+AB40</f>
        <v>732</v>
      </c>
      <c r="AE40" s="3" t="s">
        <v>13</v>
      </c>
      <c r="AF40" s="2">
        <f t="shared" ref="AF40:AF43" si="35">IFERROR(B40/Q40, "N.A.")</f>
        <v>1419.2076502732241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1419.2076502732241</v>
      </c>
      <c r="AQ40" s="13" t="str">
        <f t="shared" si="30"/>
        <v>N.A.</v>
      </c>
      <c r="AR40" s="14">
        <f t="shared" si="30"/>
        <v>1419.2076502732241</v>
      </c>
    </row>
    <row r="41" spans="1:44" ht="15" customHeight="1" thickBot="1" x14ac:dyDescent="0.3">
      <c r="A41" s="3" t="s">
        <v>14</v>
      </c>
      <c r="B41" s="2">
        <v>9684100</v>
      </c>
      <c r="C41" s="2">
        <v>15756920.000000002</v>
      </c>
      <c r="D41" s="2">
        <v>1264200</v>
      </c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1"/>
        <v>10948300</v>
      </c>
      <c r="M41" s="13">
        <f t="shared" si="31"/>
        <v>15756920.000000002</v>
      </c>
      <c r="N41" s="14">
        <f t="shared" si="32"/>
        <v>26705220</v>
      </c>
      <c r="P41" s="3" t="s">
        <v>14</v>
      </c>
      <c r="Q41" s="2">
        <v>1718</v>
      </c>
      <c r="R41" s="2">
        <v>3398</v>
      </c>
      <c r="S41" s="2">
        <v>196</v>
      </c>
      <c r="T41" s="2">
        <v>0</v>
      </c>
      <c r="U41" s="2">
        <v>0</v>
      </c>
      <c r="V41" s="2">
        <v>0</v>
      </c>
      <c r="W41" s="2">
        <v>0</v>
      </c>
      <c r="X41" s="2">
        <v>233</v>
      </c>
      <c r="Y41" s="2">
        <v>932</v>
      </c>
      <c r="Z41" s="2">
        <v>0</v>
      </c>
      <c r="AA41" s="1">
        <f t="shared" si="33"/>
        <v>2846</v>
      </c>
      <c r="AB41" s="13">
        <f t="shared" si="33"/>
        <v>3631</v>
      </c>
      <c r="AC41" s="14">
        <f t="shared" si="34"/>
        <v>6477</v>
      </c>
      <c r="AE41" s="3" t="s">
        <v>14</v>
      </c>
      <c r="AF41" s="2">
        <f t="shared" si="35"/>
        <v>5636.8451688009309</v>
      </c>
      <c r="AG41" s="2">
        <f t="shared" si="30"/>
        <v>4637.1159505591531</v>
      </c>
      <c r="AH41" s="2">
        <f t="shared" si="30"/>
        <v>6450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3846.907940969782</v>
      </c>
      <c r="AQ41" s="13">
        <f t="shared" si="30"/>
        <v>4339.5538419168279</v>
      </c>
      <c r="AR41" s="14">
        <f t="shared" si="30"/>
        <v>4123.0847614636405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11026760.000000002</v>
      </c>
      <c r="C43" s="2">
        <v>15756920.000000002</v>
      </c>
      <c r="D43" s="2">
        <v>1264200</v>
      </c>
      <c r="E43" s="2"/>
      <c r="F43" s="2">
        <v>110500</v>
      </c>
      <c r="G43" s="2"/>
      <c r="H43" s="2">
        <v>1210193.9999999998</v>
      </c>
      <c r="I43" s="2">
        <v>0</v>
      </c>
      <c r="J43" s="2">
        <v>0</v>
      </c>
      <c r="K43" s="2"/>
      <c r="L43" s="1">
        <f t="shared" ref="L43" si="36">B43+D43+F43+H43+J43</f>
        <v>13611654.000000002</v>
      </c>
      <c r="M43" s="13">
        <f t="shared" ref="M43" si="37">C43+E43+G43+I43+K43</f>
        <v>15756920.000000002</v>
      </c>
      <c r="N43" s="17">
        <f t="shared" ref="N43" si="38">L43+M43</f>
        <v>29368574.000000004</v>
      </c>
      <c r="P43" s="4" t="s">
        <v>16</v>
      </c>
      <c r="Q43" s="2">
        <v>2548</v>
      </c>
      <c r="R43" s="2">
        <v>3398</v>
      </c>
      <c r="S43" s="2">
        <v>196</v>
      </c>
      <c r="T43" s="2">
        <v>0</v>
      </c>
      <c r="U43" s="2">
        <v>221</v>
      </c>
      <c r="V43" s="2">
        <v>0</v>
      </c>
      <c r="W43" s="2">
        <v>1182</v>
      </c>
      <c r="X43" s="2">
        <v>233</v>
      </c>
      <c r="Y43" s="2">
        <v>1165</v>
      </c>
      <c r="Z43" s="2">
        <v>0</v>
      </c>
      <c r="AA43" s="1">
        <f t="shared" ref="AA43" si="39">Q43+S43+U43+W43+Y43</f>
        <v>5312</v>
      </c>
      <c r="AB43" s="13">
        <f t="shared" ref="AB43" si="40">R43+T43+V43+X43+Z43</f>
        <v>3631</v>
      </c>
      <c r="AC43" s="17">
        <f t="shared" ref="AC43" si="41">AA43+AB43</f>
        <v>8943</v>
      </c>
      <c r="AE43" s="4" t="s">
        <v>16</v>
      </c>
      <c r="AF43" s="2">
        <f t="shared" si="35"/>
        <v>4327.6138147566726</v>
      </c>
      <c r="AG43" s="2">
        <f t="shared" si="30"/>
        <v>4637.1159505591531</v>
      </c>
      <c r="AH43" s="2">
        <f t="shared" si="30"/>
        <v>6450</v>
      </c>
      <c r="AI43" s="2" t="str">
        <f t="shared" si="30"/>
        <v>N.A.</v>
      </c>
      <c r="AJ43" s="2">
        <f t="shared" si="30"/>
        <v>500</v>
      </c>
      <c r="AK43" s="2" t="str">
        <f t="shared" si="30"/>
        <v>N.A.</v>
      </c>
      <c r="AL43" s="2">
        <f t="shared" si="30"/>
        <v>1023.8527918781724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2562.4348644578317</v>
      </c>
      <c r="AQ43" s="13">
        <f t="shared" ref="AQ43" si="43">IFERROR(M43/AB43, "N.A.")</f>
        <v>4339.5538419168279</v>
      </c>
      <c r="AR43" s="14">
        <f t="shared" ref="AR43" si="44">IFERROR(N43/AC43, "N.A.")</f>
        <v>3283.9733870065979</v>
      </c>
    </row>
    <row r="44" spans="1:44" ht="15" customHeight="1" thickBot="1" x14ac:dyDescent="0.3">
      <c r="A44" s="5" t="s">
        <v>0</v>
      </c>
      <c r="B44" s="24">
        <f>B43+C43</f>
        <v>26783680.000000004</v>
      </c>
      <c r="C44" s="26"/>
      <c r="D44" s="24">
        <f>D43+E43</f>
        <v>1264200</v>
      </c>
      <c r="E44" s="26"/>
      <c r="F44" s="24">
        <f>F43+G43</f>
        <v>110500</v>
      </c>
      <c r="G44" s="26"/>
      <c r="H44" s="24">
        <f>H43+I43</f>
        <v>1210193.9999999998</v>
      </c>
      <c r="I44" s="26"/>
      <c r="J44" s="24">
        <f>J43+K43</f>
        <v>0</v>
      </c>
      <c r="K44" s="26"/>
      <c r="L44" s="24">
        <f>L43+M43</f>
        <v>29368574.000000004</v>
      </c>
      <c r="M44" s="25"/>
      <c r="N44" s="18">
        <f>B44+D44+F44+H44+J44</f>
        <v>29368574.000000004</v>
      </c>
      <c r="P44" s="5" t="s">
        <v>0</v>
      </c>
      <c r="Q44" s="24">
        <f>Q43+R43</f>
        <v>5946</v>
      </c>
      <c r="R44" s="26"/>
      <c r="S44" s="24">
        <f>S43+T43</f>
        <v>196</v>
      </c>
      <c r="T44" s="26"/>
      <c r="U44" s="24">
        <f>U43+V43</f>
        <v>221</v>
      </c>
      <c r="V44" s="26"/>
      <c r="W44" s="24">
        <f>W43+X43</f>
        <v>1415</v>
      </c>
      <c r="X44" s="26"/>
      <c r="Y44" s="24">
        <f>Y43+Z43</f>
        <v>1165</v>
      </c>
      <c r="Z44" s="26"/>
      <c r="AA44" s="24">
        <f>AA43+AB43</f>
        <v>8943</v>
      </c>
      <c r="AB44" s="25"/>
      <c r="AC44" s="18">
        <f>Q44+S44+U44+W44+Y44</f>
        <v>8943</v>
      </c>
      <c r="AE44" s="5" t="s">
        <v>0</v>
      </c>
      <c r="AF44" s="27">
        <f>IFERROR(B44/Q44,"N.A.")</f>
        <v>4504.4870501177265</v>
      </c>
      <c r="AG44" s="28"/>
      <c r="AH44" s="27">
        <f>IFERROR(D44/S44,"N.A.")</f>
        <v>6450</v>
      </c>
      <c r="AI44" s="28"/>
      <c r="AJ44" s="27">
        <f>IFERROR(F44/U44,"N.A.")</f>
        <v>500</v>
      </c>
      <c r="AK44" s="28"/>
      <c r="AL44" s="27">
        <f>IFERROR(H44/W44,"N.A.")</f>
        <v>855.2607773851588</v>
      </c>
      <c r="AM44" s="28"/>
      <c r="AN44" s="27">
        <f>IFERROR(J44/Y44,"N.A.")</f>
        <v>0</v>
      </c>
      <c r="AO44" s="28"/>
      <c r="AP44" s="27">
        <f>IFERROR(L44/AA44,"N.A.")</f>
        <v>3283.9733870065979</v>
      </c>
      <c r="AQ44" s="28"/>
      <c r="AR44" s="16">
        <f>IFERROR(N44/AC44, "N.A.")</f>
        <v>3283.9733870065979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3946fdfc-da00-409a-95df-cd9f19cc2a9a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2017 T3</dc:title>
  <dc:subject>Matriz Hussmanns Quintana Roo, 2017-T3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2025-12-16T14:42:23Z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